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14805" windowHeight="7755" activeTab="8"/>
  </bookViews>
  <sheets>
    <sheet name="図４．１" sheetId="14" r:id="rId1"/>
    <sheet name="表４．１" sheetId="2" r:id="rId2"/>
    <sheet name="表４．２、４．３、４．４" sheetId="9" r:id="rId3"/>
    <sheet name="表４．５、表４．６" sheetId="18" r:id="rId4"/>
    <sheet name="表４．７" sheetId="15" r:id="rId5"/>
    <sheet name="表４．８" sheetId="17" r:id="rId6"/>
    <sheet name="表４．９" sheetId="13" r:id="rId7"/>
    <sheet name="表４．１０" sheetId="7" r:id="rId8"/>
    <sheet name="表４．１１、４．１２" sheetId="11" r:id="rId9"/>
    <sheet name="付表４．１" sheetId="6" r:id="rId10"/>
    <sheet name="付表４．２" sheetId="10" r:id="rId11"/>
    <sheet name="付表４．３" sheetId="3" r:id="rId12"/>
    <sheet name="付表４．４" sheetId="20" r:id="rId13"/>
  </sheets>
  <calcPr calcId="125725"/>
</workbook>
</file>

<file path=xl/calcChain.xml><?xml version="1.0" encoding="utf-8"?>
<calcChain xmlns="http://schemas.openxmlformats.org/spreadsheetml/2006/main">
  <c r="E31" i="14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B4"/>
  <c r="E3"/>
  <c r="F3" s="1"/>
  <c r="B3"/>
  <c r="E2"/>
  <c r="F2" s="1"/>
  <c r="I2" s="1"/>
  <c r="H4" l="1"/>
  <c r="I3"/>
  <c r="H2"/>
  <c r="B5"/>
  <c r="H3"/>
  <c r="I4"/>
  <c r="D32" i="13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34" s="1"/>
  <c r="D85" i="10"/>
  <c r="H5" i="14" l="1"/>
  <c r="B6"/>
  <c r="I5"/>
  <c r="I111" i="3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7" i="14" l="1"/>
  <c r="I6"/>
  <c r="H6"/>
  <c r="I7" l="1"/>
  <c r="H7"/>
  <c r="B8"/>
  <c r="H8" l="1"/>
  <c r="I8"/>
  <c r="B9"/>
  <c r="H9" l="1"/>
  <c r="B10"/>
  <c r="I9"/>
  <c r="B11" l="1"/>
  <c r="I10"/>
  <c r="H10"/>
  <c r="I11" l="1"/>
  <c r="H11"/>
  <c r="B12"/>
  <c r="H12" l="1"/>
  <c r="I12"/>
  <c r="B13"/>
  <c r="H13" l="1"/>
  <c r="B14"/>
  <c r="I13"/>
  <c r="B15" l="1"/>
  <c r="I14"/>
  <c r="H14"/>
  <c r="I15" l="1"/>
  <c r="H15"/>
  <c r="B16"/>
  <c r="H16" l="1"/>
  <c r="B17"/>
  <c r="I16"/>
  <c r="B18" l="1"/>
  <c r="I17"/>
  <c r="H17"/>
  <c r="B19" l="1"/>
  <c r="I18"/>
  <c r="H18"/>
  <c r="I19" l="1"/>
  <c r="H19"/>
  <c r="B20"/>
  <c r="H20" l="1"/>
  <c r="B21"/>
  <c r="I20"/>
  <c r="B22" l="1"/>
  <c r="I21"/>
  <c r="H21"/>
  <c r="B23" l="1"/>
  <c r="I22"/>
  <c r="H22"/>
  <c r="I23" l="1"/>
  <c r="B24"/>
  <c r="H23"/>
  <c r="H24" l="1"/>
  <c r="I24"/>
  <c r="B25"/>
  <c r="H25" l="1"/>
  <c r="B26"/>
  <c r="I25"/>
  <c r="B27" l="1"/>
  <c r="I26"/>
  <c r="H26"/>
  <c r="I27" l="1"/>
  <c r="H27"/>
  <c r="B28"/>
  <c r="H28" l="1"/>
  <c r="B29"/>
  <c r="I28"/>
  <c r="H29" l="1"/>
  <c r="B30"/>
  <c r="I29"/>
  <c r="B31" l="1"/>
  <c r="I30"/>
  <c r="H30"/>
  <c r="I31" l="1"/>
  <c r="H31"/>
</calcChain>
</file>

<file path=xl/sharedStrings.xml><?xml version="1.0" encoding="utf-8"?>
<sst xmlns="http://schemas.openxmlformats.org/spreadsheetml/2006/main" count="834" uniqueCount="166">
  <si>
    <t>駅からの所要時間</t>
    <rPh sb="0" eb="1">
      <t>エキ</t>
    </rPh>
    <rPh sb="4" eb="6">
      <t>ショヨウ</t>
    </rPh>
    <rPh sb="6" eb="8">
      <t>ジカン</t>
    </rPh>
    <phoneticPr fontId="1"/>
  </si>
  <si>
    <t>築年数</t>
    <rPh sb="0" eb="1">
      <t>チク</t>
    </rPh>
    <rPh sb="1" eb="3">
      <t>ネンスウ</t>
    </rPh>
    <phoneticPr fontId="1"/>
  </si>
  <si>
    <t>中野を最寄駅とする物件</t>
    <rPh sb="0" eb="2">
      <t>ナカノ</t>
    </rPh>
    <rPh sb="3" eb="5">
      <t>モヨリ</t>
    </rPh>
    <rPh sb="5" eb="6">
      <t>エキ</t>
    </rPh>
    <rPh sb="9" eb="11">
      <t>ブッケン</t>
    </rPh>
    <phoneticPr fontId="1"/>
  </si>
  <si>
    <t>賃貸料（管理費込、単位：1万円）</t>
    <rPh sb="0" eb="3">
      <t>チンタイリョウ</t>
    </rPh>
    <rPh sb="4" eb="7">
      <t>カンリヒ</t>
    </rPh>
    <rPh sb="7" eb="8">
      <t>コミ</t>
    </rPh>
    <rPh sb="9" eb="11">
      <t>タンイ</t>
    </rPh>
    <rPh sb="13" eb="15">
      <t>マンエン</t>
    </rPh>
    <phoneticPr fontId="1"/>
  </si>
  <si>
    <t>八王子を最寄駅とする物件</t>
    <rPh sb="0" eb="3">
      <t>ハチオウジ</t>
    </rPh>
    <rPh sb="4" eb="6">
      <t>モヨリ</t>
    </rPh>
    <rPh sb="6" eb="7">
      <t>エキ</t>
    </rPh>
    <rPh sb="10" eb="12">
      <t>ブッケン</t>
    </rPh>
    <phoneticPr fontId="1"/>
  </si>
  <si>
    <t>専有面積</t>
    <rPh sb="0" eb="2">
      <t>センユウ</t>
    </rPh>
    <rPh sb="2" eb="4">
      <t>メンセキ</t>
    </rPh>
    <phoneticPr fontId="1"/>
  </si>
  <si>
    <t>賃貸不動産物件の賃貸料と物件属性（出所：フォレント首都圏版2004年３月号）</t>
    <rPh sb="0" eb="2">
      <t>チンタイ</t>
    </rPh>
    <rPh sb="2" eb="5">
      <t>フドウサン</t>
    </rPh>
    <rPh sb="5" eb="7">
      <t>ブッケン</t>
    </rPh>
    <rPh sb="8" eb="11">
      <t>チンタイリョウ</t>
    </rPh>
    <rPh sb="12" eb="14">
      <t>ブッケン</t>
    </rPh>
    <rPh sb="14" eb="16">
      <t>ゾクセイ</t>
    </rPh>
    <rPh sb="17" eb="19">
      <t>シュッショ</t>
    </rPh>
    <rPh sb="25" eb="28">
      <t>シュトケン</t>
    </rPh>
    <rPh sb="28" eb="29">
      <t>バン</t>
    </rPh>
    <rPh sb="33" eb="34">
      <t>ネン</t>
    </rPh>
    <rPh sb="35" eb="36">
      <t>ガツ</t>
    </rPh>
    <rPh sb="36" eb="37">
      <t>ゴウ</t>
    </rPh>
    <phoneticPr fontId="1"/>
  </si>
  <si>
    <t>専有面積（単位：㎡）</t>
    <rPh sb="0" eb="2">
      <t>センユウ</t>
    </rPh>
    <rPh sb="2" eb="4">
      <t>メンセキ</t>
    </rPh>
    <rPh sb="5" eb="7">
      <t>タンイ</t>
    </rPh>
    <phoneticPr fontId="1"/>
  </si>
  <si>
    <t>回帰統計</t>
  </si>
  <si>
    <t>標準誤差</t>
  </si>
  <si>
    <t>観測数</t>
  </si>
  <si>
    <t>係数</t>
  </si>
  <si>
    <t xml:space="preserve">t </t>
  </si>
  <si>
    <t>P-値</t>
  </si>
  <si>
    <t>切片</t>
  </si>
  <si>
    <t>平均気温</t>
  </si>
  <si>
    <t>価格(万円）</t>
    <rPh sb="0" eb="2">
      <t>カカク</t>
    </rPh>
    <rPh sb="3" eb="5">
      <t>マンエン</t>
    </rPh>
    <phoneticPr fontId="3"/>
  </si>
  <si>
    <t>専有面積(m2)</t>
    <rPh sb="0" eb="2">
      <t>センユウ</t>
    </rPh>
    <rPh sb="2" eb="4">
      <t>メンセキ</t>
    </rPh>
    <phoneticPr fontId="3"/>
  </si>
  <si>
    <t>築年数(年）</t>
    <rPh sb="0" eb="1">
      <t>チク</t>
    </rPh>
    <rPh sb="1" eb="3">
      <t>ネンスウ</t>
    </rPh>
    <rPh sb="4" eb="5">
      <t>ネン</t>
    </rPh>
    <phoneticPr fontId="3"/>
  </si>
  <si>
    <t>階（階）</t>
    <rPh sb="0" eb="1">
      <t>カイ</t>
    </rPh>
    <rPh sb="2" eb="3">
      <t>カイ</t>
    </rPh>
    <phoneticPr fontId="3"/>
  </si>
  <si>
    <t>階建（階建）</t>
    <rPh sb="0" eb="1">
      <t>カイ</t>
    </rPh>
    <rPh sb="1" eb="2">
      <t>ダテ</t>
    </rPh>
    <rPh sb="3" eb="4">
      <t>カイ</t>
    </rPh>
    <rPh sb="4" eb="5">
      <t>ダテ</t>
    </rPh>
    <phoneticPr fontId="3"/>
  </si>
  <si>
    <t>最寄駅</t>
    <rPh sb="0" eb="2">
      <t>モヨリ</t>
    </rPh>
    <rPh sb="2" eb="3">
      <t>エキ</t>
    </rPh>
    <phoneticPr fontId="3"/>
  </si>
  <si>
    <t>最寄駅からの時間(分）</t>
    <rPh sb="0" eb="2">
      <t>モヨリ</t>
    </rPh>
    <rPh sb="2" eb="3">
      <t>エキ</t>
    </rPh>
    <rPh sb="6" eb="8">
      <t>ジカン</t>
    </rPh>
    <rPh sb="9" eb="10">
      <t>フン</t>
    </rPh>
    <phoneticPr fontId="3"/>
  </si>
  <si>
    <t>バス</t>
    <phoneticPr fontId="3"/>
  </si>
  <si>
    <t>電車</t>
    <rPh sb="0" eb="2">
      <t>デンシャ</t>
    </rPh>
    <phoneticPr fontId="3"/>
  </si>
  <si>
    <t>合計</t>
    <rPh sb="0" eb="2">
      <t>ゴウケイ</t>
    </rPh>
    <phoneticPr fontId="3"/>
  </si>
  <si>
    <t>JR国立駅</t>
    <rPh sb="2" eb="4">
      <t>クニタチ</t>
    </rPh>
    <rPh sb="4" eb="5">
      <t>エキ</t>
    </rPh>
    <phoneticPr fontId="3"/>
  </si>
  <si>
    <t>概要</t>
  </si>
  <si>
    <t>専有面積(m2)</t>
  </si>
  <si>
    <t>築年数(年）</t>
  </si>
  <si>
    <t>専有面積（単位：㎡）</t>
  </si>
  <si>
    <t>駅からの所要時間</t>
  </si>
  <si>
    <t>築年数</t>
  </si>
  <si>
    <t>専有面積</t>
  </si>
  <si>
    <t>No.</t>
    <phoneticPr fontId="1"/>
  </si>
  <si>
    <t>No.</t>
    <phoneticPr fontId="3"/>
  </si>
  <si>
    <t>実績値</t>
    <rPh sb="0" eb="3">
      <t>ジッセキチ</t>
    </rPh>
    <phoneticPr fontId="1"/>
  </si>
  <si>
    <t>理論値</t>
    <rPh sb="0" eb="3">
      <t>リロンチ</t>
    </rPh>
    <phoneticPr fontId="1"/>
  </si>
  <si>
    <t>残差</t>
    <rPh sb="0" eb="2">
      <t>ザンサ</t>
    </rPh>
    <phoneticPr fontId="1"/>
  </si>
  <si>
    <t>中野</t>
    <rPh sb="0" eb="2">
      <t>ナカノ</t>
    </rPh>
    <phoneticPr fontId="1"/>
  </si>
  <si>
    <t>八王子</t>
    <rPh sb="0" eb="3">
      <t>ハチオウジ</t>
    </rPh>
    <phoneticPr fontId="1"/>
  </si>
  <si>
    <t>購入経験</t>
    <rPh sb="0" eb="2">
      <t>コウニュウ</t>
    </rPh>
    <rPh sb="2" eb="4">
      <t>ケイケン</t>
    </rPh>
    <phoneticPr fontId="1"/>
  </si>
  <si>
    <t>購入経験</t>
  </si>
  <si>
    <t>人気度</t>
    <rPh sb="0" eb="2">
      <t>ニンキ</t>
    </rPh>
    <rPh sb="2" eb="3">
      <t>ド</t>
    </rPh>
    <phoneticPr fontId="1"/>
  </si>
  <si>
    <t>食パン・イギリスパンがおいしい</t>
    <rPh sb="0" eb="1">
      <t>ショク</t>
    </rPh>
    <phoneticPr fontId="1"/>
  </si>
  <si>
    <t>菓子パン・ペストリーがおいしい</t>
    <rPh sb="0" eb="2">
      <t>カシ</t>
    </rPh>
    <phoneticPr fontId="1"/>
  </si>
  <si>
    <t>種類が豊富</t>
    <rPh sb="0" eb="2">
      <t>シュルイ</t>
    </rPh>
    <rPh sb="3" eb="5">
      <t>ホウフ</t>
    </rPh>
    <phoneticPr fontId="1"/>
  </si>
  <si>
    <t>認知度</t>
    <rPh sb="0" eb="3">
      <t>ニンチド</t>
    </rPh>
    <phoneticPr fontId="1"/>
  </si>
  <si>
    <t>アンデルセン</t>
  </si>
  <si>
    <t>サンジェルマン</t>
  </si>
  <si>
    <t>木村屋総本店</t>
    <rPh sb="0" eb="2">
      <t>キムラ</t>
    </rPh>
    <rPh sb="2" eb="3">
      <t>ヤ</t>
    </rPh>
    <rPh sb="3" eb="4">
      <t>ソウ</t>
    </rPh>
    <rPh sb="4" eb="6">
      <t>ホンテン</t>
    </rPh>
    <phoneticPr fontId="1"/>
  </si>
  <si>
    <t>ポンパドウル</t>
  </si>
  <si>
    <t>フォション</t>
  </si>
  <si>
    <t>ドンク</t>
  </si>
  <si>
    <t>ヴィ・ド・フランス</t>
  </si>
  <si>
    <t>ジョアン</t>
  </si>
  <si>
    <t>ホテルオークラ</t>
  </si>
  <si>
    <t>ぽるとがる</t>
  </si>
  <si>
    <t>ダロワイヨ</t>
  </si>
  <si>
    <t>ルノートル</t>
  </si>
  <si>
    <t>プチモンド</t>
  </si>
  <si>
    <t>ビゴの店</t>
    <rPh sb="3" eb="4">
      <t>ミセ</t>
    </rPh>
    <phoneticPr fontId="1"/>
  </si>
  <si>
    <t>エディアール</t>
  </si>
  <si>
    <t>店名</t>
    <rPh sb="0" eb="2">
      <t>テンメイ</t>
    </rPh>
    <phoneticPr fontId="6"/>
  </si>
  <si>
    <t>食パン・イギリスパンがおいしい</t>
  </si>
  <si>
    <t>菓子パン・ペストリーがおいしい</t>
  </si>
  <si>
    <t>種類が豊富</t>
  </si>
  <si>
    <t>認知度</t>
  </si>
  <si>
    <t>失業率</t>
    <rPh sb="0" eb="2">
      <t>シツギョウ</t>
    </rPh>
    <rPh sb="2" eb="3">
      <t>リツ</t>
    </rPh>
    <phoneticPr fontId="6"/>
  </si>
  <si>
    <t>Australia</t>
  </si>
  <si>
    <t>Austria</t>
  </si>
  <si>
    <t>Azerbaijan</t>
  </si>
  <si>
    <t>Belgium</t>
  </si>
  <si>
    <t>Brazil</t>
  </si>
  <si>
    <t>Bulgaria</t>
  </si>
  <si>
    <t>Canada</t>
  </si>
  <si>
    <t>Chile</t>
  </si>
  <si>
    <t>China</t>
  </si>
  <si>
    <t>Colombia</t>
  </si>
  <si>
    <t>Czech Republic</t>
  </si>
  <si>
    <t>Ecuador</t>
  </si>
  <si>
    <t>Egypt, Arab Rep.</t>
  </si>
  <si>
    <t>Finland</t>
  </si>
  <si>
    <t>France</t>
  </si>
  <si>
    <t>Germany</t>
  </si>
  <si>
    <t>Greece</t>
  </si>
  <si>
    <t>Hungary</t>
  </si>
  <si>
    <t>Ireland</t>
  </si>
  <si>
    <t>Italy</t>
  </si>
  <si>
    <t>Japan</t>
  </si>
  <si>
    <t>Korea, Rep.</t>
  </si>
  <si>
    <t>Mexico</t>
  </si>
  <si>
    <t>Netherlands</t>
  </si>
  <si>
    <t>New Zealand</t>
  </si>
  <si>
    <t>Nicaragua</t>
  </si>
  <si>
    <t>Paraguay</t>
  </si>
  <si>
    <t>Poland</t>
  </si>
  <si>
    <t>Portugal</t>
  </si>
  <si>
    <t>Romania</t>
  </si>
  <si>
    <t>Russian Federation</t>
  </si>
  <si>
    <t>Spain</t>
  </si>
  <si>
    <t>Sweden</t>
  </si>
  <si>
    <t>Ukraine</t>
  </si>
  <si>
    <t>United States</t>
  </si>
  <si>
    <t>Venezuela, RB</t>
  </si>
  <si>
    <t>Zimbabwe</t>
  </si>
  <si>
    <t>出所：World Bank, World Development Indicatorより</t>
    <rPh sb="0" eb="2">
      <t>シュッショ</t>
    </rPh>
    <phoneticPr fontId="6"/>
  </si>
  <si>
    <t>人口1000人あたり医者数</t>
  </si>
  <si>
    <t>人口1000人あたり医者数</t>
    <rPh sb="0" eb="2">
      <t>ジンコウ</t>
    </rPh>
    <rPh sb="6" eb="7">
      <t>ニン</t>
    </rPh>
    <rPh sb="10" eb="12">
      <t>イシャ</t>
    </rPh>
    <rPh sb="12" eb="13">
      <t>スウ</t>
    </rPh>
    <phoneticPr fontId="6"/>
  </si>
  <si>
    <t>一人あたりGDP</t>
  </si>
  <si>
    <t>一人あたりGDP</t>
    <rPh sb="0" eb="2">
      <t>ヒトリ</t>
    </rPh>
    <phoneticPr fontId="6"/>
  </si>
  <si>
    <t>平均寿命</t>
    <rPh sb="0" eb="2">
      <t>ヘイキン</t>
    </rPh>
    <rPh sb="2" eb="4">
      <t>ジュミョウ</t>
    </rPh>
    <phoneticPr fontId="6"/>
  </si>
  <si>
    <t>失業率</t>
  </si>
  <si>
    <t>表４．５</t>
    <rPh sb="0" eb="1">
      <t>ヒョウ</t>
    </rPh>
    <phoneticPr fontId="1"/>
  </si>
  <si>
    <t>表４．６</t>
    <rPh sb="0" eb="1">
      <t>ヒョウ</t>
    </rPh>
    <phoneticPr fontId="1"/>
  </si>
  <si>
    <t>決定係数</t>
    <phoneticPr fontId="1"/>
  </si>
  <si>
    <t>人口1000人あたり医師数</t>
    <phoneticPr fontId="1"/>
  </si>
  <si>
    <t>ビール購入額(Y)</t>
    <rPh sb="3" eb="5">
      <t>コウニュウ</t>
    </rPh>
    <rPh sb="5" eb="6">
      <t>ガク</t>
    </rPh>
    <phoneticPr fontId="3"/>
  </si>
  <si>
    <t>平均気温(X)</t>
    <rPh sb="0" eb="2">
      <t>ヘイキン</t>
    </rPh>
    <rPh sb="2" eb="4">
      <t>キオン</t>
    </rPh>
    <phoneticPr fontId="3"/>
  </si>
  <si>
    <t>東京23区</t>
    <rPh sb="0" eb="2">
      <t>トウキョウ</t>
    </rPh>
    <rPh sb="4" eb="5">
      <t>ク</t>
    </rPh>
    <phoneticPr fontId="3"/>
  </si>
  <si>
    <t>大阪市</t>
    <rPh sb="0" eb="3">
      <t>オオサカシ</t>
    </rPh>
    <phoneticPr fontId="3"/>
  </si>
  <si>
    <t>重相関 R</t>
  </si>
  <si>
    <t>重決定 R2</t>
  </si>
  <si>
    <t>補正 R2</t>
  </si>
  <si>
    <t>分散分析表</t>
  </si>
  <si>
    <t>回帰</t>
  </si>
  <si>
    <t>残差</t>
  </si>
  <si>
    <t>合計</t>
  </si>
  <si>
    <t>自由度</t>
  </si>
  <si>
    <t>変動</t>
  </si>
  <si>
    <t>分散</t>
  </si>
  <si>
    <t>観測された分散比</t>
  </si>
  <si>
    <t>有意 F</t>
  </si>
  <si>
    <t>下限 95%</t>
  </si>
  <si>
    <t>上限 95%</t>
  </si>
  <si>
    <t>下限 95.0%</t>
  </si>
  <si>
    <t>上限 95.0%</t>
  </si>
  <si>
    <t>平均気温(X)</t>
  </si>
  <si>
    <t>表４．３</t>
    <phoneticPr fontId="1"/>
  </si>
  <si>
    <t>表４．４</t>
    <phoneticPr fontId="1"/>
  </si>
  <si>
    <t>ID</t>
  </si>
  <si>
    <t>年棒（推計値）</t>
    <phoneticPr fontId="1"/>
  </si>
  <si>
    <t>防御率</t>
    <phoneticPr fontId="1"/>
  </si>
  <si>
    <t>勤続年数</t>
    <phoneticPr fontId="1"/>
  </si>
  <si>
    <t>阪神</t>
    <phoneticPr fontId="6"/>
  </si>
  <si>
    <t>中日</t>
    <phoneticPr fontId="6"/>
  </si>
  <si>
    <t>巨人</t>
    <phoneticPr fontId="6"/>
  </si>
  <si>
    <t>ヤクルト</t>
    <phoneticPr fontId="6"/>
  </si>
  <si>
    <t>広島</t>
    <phoneticPr fontId="6"/>
  </si>
  <si>
    <t>横浜</t>
    <phoneticPr fontId="6"/>
  </si>
  <si>
    <t>ダイエー</t>
    <phoneticPr fontId="6"/>
  </si>
  <si>
    <t>西武</t>
    <phoneticPr fontId="6"/>
  </si>
  <si>
    <t>近鉄</t>
    <phoneticPr fontId="6"/>
  </si>
  <si>
    <t>ロッテ</t>
    <phoneticPr fontId="6"/>
  </si>
  <si>
    <t>日ハム</t>
    <phoneticPr fontId="6"/>
  </si>
  <si>
    <t>オリックス</t>
    <phoneticPr fontId="6"/>
  </si>
  <si>
    <t>所属球団</t>
    <phoneticPr fontId="1"/>
  </si>
  <si>
    <t>表４．２</t>
    <rPh sb="0" eb="1">
      <t>ヒョウ</t>
    </rPh>
    <phoneticPr fontId="1"/>
  </si>
  <si>
    <t>表４．９</t>
    <rPh sb="0" eb="1">
      <t>ヒョウ</t>
    </rPh>
    <phoneticPr fontId="1"/>
  </si>
  <si>
    <t>表４．１０</t>
    <rPh sb="0" eb="1">
      <t>ヒョウ</t>
    </rPh>
    <phoneticPr fontId="1"/>
  </si>
  <si>
    <t>表４．１２</t>
    <rPh sb="0" eb="1">
      <t>ヒョウ</t>
    </rPh>
    <phoneticPr fontId="1"/>
  </si>
  <si>
    <t>表４．１１</t>
    <rPh sb="0" eb="1">
      <t>ヒョウ</t>
    </rPh>
    <phoneticPr fontId="1"/>
  </si>
  <si>
    <t>不表４．１</t>
    <rPh sb="0" eb="1">
      <t>フ</t>
    </rPh>
    <rPh sb="1" eb="2">
      <t>ヒョウ</t>
    </rPh>
    <phoneticPr fontId="1"/>
  </si>
  <si>
    <t>不表４．２</t>
    <rPh sb="0" eb="1">
      <t>フ</t>
    </rPh>
    <rPh sb="1" eb="2">
      <t>ヒョウ</t>
    </rPh>
    <phoneticPr fontId="1"/>
  </si>
  <si>
    <t>不表４．３</t>
    <rPh sb="0" eb="1">
      <t>フ</t>
    </rPh>
    <rPh sb="1" eb="2">
      <t>ヒョウ</t>
    </rPh>
    <phoneticPr fontId="1"/>
  </si>
  <si>
    <t>不表４．４</t>
    <rPh sb="0" eb="1">
      <t>フ</t>
    </rPh>
    <rPh sb="1" eb="2">
      <t>ヒョウ</t>
    </rPh>
    <phoneticPr fontId="1"/>
  </si>
</sst>
</file>

<file path=xl/styles.xml><?xml version="1.0" encoding="utf-8"?>
<styleSheet xmlns="http://schemas.openxmlformats.org/spreadsheetml/2006/main">
  <numFmts count="2">
    <numFmt numFmtId="176" formatCode="0.000"/>
    <numFmt numFmtId="177" formatCode="0.0000"/>
  </numFmts>
  <fonts count="7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5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2" fontId="0" fillId="0" borderId="2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38" fontId="0" fillId="0" borderId="10" xfId="1" applyFont="1" applyBorder="1">
      <alignment vertical="center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38" fontId="0" fillId="0" borderId="13" xfId="1" applyFont="1" applyBorder="1">
      <alignment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38" fontId="0" fillId="0" borderId="16" xfId="1" applyFont="1" applyBorder="1">
      <alignment vertical="center"/>
    </xf>
    <xf numFmtId="0" fontId="0" fillId="0" borderId="7" xfId="0" applyBorder="1" applyAlignment="1">
      <alignment vertical="center"/>
    </xf>
    <xf numFmtId="0" fontId="0" fillId="0" borderId="0" xfId="0" applyFill="1" applyBorder="1" applyAlignment="1"/>
    <xf numFmtId="0" fontId="0" fillId="0" borderId="2" xfId="0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176" fontId="0" fillId="0" borderId="0" xfId="0" applyNumberFormat="1" applyFill="1" applyBorder="1" applyAlignment="1"/>
    <xf numFmtId="176" fontId="0" fillId="0" borderId="2" xfId="0" applyNumberFormat="1" applyFill="1" applyBorder="1" applyAlignment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9" xfId="0" applyBorder="1"/>
    <xf numFmtId="0" fontId="0" fillId="0" borderId="24" xfId="0" applyBorder="1"/>
    <xf numFmtId="0" fontId="0" fillId="0" borderId="27" xfId="0" applyBorder="1"/>
    <xf numFmtId="0" fontId="0" fillId="0" borderId="28" xfId="0" applyBorder="1"/>
    <xf numFmtId="0" fontId="0" fillId="0" borderId="25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ill="1" applyBorder="1" applyAlignment="1">
      <alignment vertical="center" wrapText="1"/>
    </xf>
    <xf numFmtId="0" fontId="0" fillId="0" borderId="17" xfId="0" applyFill="1" applyBorder="1" applyAlignment="1"/>
    <xf numFmtId="0" fontId="0" fillId="0" borderId="18" xfId="0" applyFill="1" applyBorder="1" applyAlignment="1"/>
    <xf numFmtId="1" fontId="0" fillId="0" borderId="0" xfId="0" applyNumberFormat="1" applyFill="1" applyBorder="1" applyAlignment="1"/>
    <xf numFmtId="1" fontId="0" fillId="0" borderId="2" xfId="0" applyNumberFormat="1" applyFill="1" applyBorder="1" applyAlignment="1"/>
    <xf numFmtId="1" fontId="0" fillId="0" borderId="0" xfId="0" applyNumberFormat="1"/>
    <xf numFmtId="0" fontId="0" fillId="0" borderId="25" xfId="0" applyFill="1" applyBorder="1" applyAlignment="1"/>
    <xf numFmtId="1" fontId="0" fillId="0" borderId="26" xfId="0" applyNumberFormat="1" applyFill="1" applyBorder="1" applyAlignment="1"/>
    <xf numFmtId="1" fontId="0" fillId="0" borderId="17" xfId="0" applyNumberFormat="1" applyFill="1" applyBorder="1" applyAlignment="1"/>
    <xf numFmtId="176" fontId="0" fillId="0" borderId="0" xfId="0" applyNumberFormat="1"/>
    <xf numFmtId="176" fontId="0" fillId="0" borderId="19" xfId="0" applyNumberFormat="1" applyBorder="1"/>
    <xf numFmtId="0" fontId="4" fillId="0" borderId="0" xfId="2"/>
    <xf numFmtId="0" fontId="5" fillId="0" borderId="29" xfId="3" applyFont="1" applyBorder="1" applyAlignment="1">
      <alignment horizontal="center" vertical="center" wrapText="1"/>
    </xf>
    <xf numFmtId="0" fontId="5" fillId="0" borderId="31" xfId="3" applyBorder="1" applyAlignment="1">
      <alignment horizontal="center" vertical="center" wrapText="1"/>
    </xf>
    <xf numFmtId="0" fontId="5" fillId="0" borderId="30" xfId="3" applyBorder="1" applyAlignment="1">
      <alignment horizontal="center" vertical="center" wrapText="1"/>
    </xf>
    <xf numFmtId="0" fontId="5" fillId="0" borderId="32" xfId="3" applyBorder="1"/>
    <xf numFmtId="0" fontId="5" fillId="0" borderId="34" xfId="3" applyBorder="1" applyAlignment="1">
      <alignment horizontal="center"/>
    </xf>
    <xf numFmtId="0" fontId="5" fillId="0" borderId="33" xfId="3" applyBorder="1" applyAlignment="1">
      <alignment horizontal="center"/>
    </xf>
    <xf numFmtId="0" fontId="5" fillId="0" borderId="35" xfId="3" applyBorder="1"/>
    <xf numFmtId="0" fontId="5" fillId="0" borderId="37" xfId="3" applyBorder="1" applyAlignment="1">
      <alignment horizontal="center"/>
    </xf>
    <xf numFmtId="0" fontId="5" fillId="0" borderId="36" xfId="3" applyBorder="1" applyAlignment="1">
      <alignment horizontal="center"/>
    </xf>
    <xf numFmtId="0" fontId="5" fillId="0" borderId="0" xfId="3"/>
    <xf numFmtId="177" fontId="0" fillId="0" borderId="0" xfId="0" applyNumberFormat="1" applyFill="1" applyBorder="1" applyAlignment="1"/>
    <xf numFmtId="0" fontId="5" fillId="0" borderId="38" xfId="3" applyBorder="1"/>
    <xf numFmtId="0" fontId="5" fillId="0" borderId="39" xfId="3" applyBorder="1" applyAlignment="1">
      <alignment horizontal="center"/>
    </xf>
    <xf numFmtId="0" fontId="5" fillId="0" borderId="40" xfId="3" applyBorder="1" applyAlignment="1">
      <alignment horizontal="center"/>
    </xf>
    <xf numFmtId="177" fontId="0" fillId="0" borderId="2" xfId="0" applyNumberFormat="1" applyFill="1" applyBorder="1" applyAlignment="1"/>
    <xf numFmtId="0" fontId="5" fillId="0" borderId="41" xfId="4" applyBorder="1"/>
    <xf numFmtId="0" fontId="5" fillId="0" borderId="41" xfId="4" applyBorder="1" applyAlignment="1">
      <alignment vertical="center" wrapText="1"/>
    </xf>
    <xf numFmtId="0" fontId="5" fillId="0" borderId="0" xfId="4"/>
    <xf numFmtId="0" fontId="5" fillId="0" borderId="0" xfId="4" applyFill="1" applyBorder="1"/>
    <xf numFmtId="0" fontId="5" fillId="0" borderId="19" xfId="4" applyFill="1" applyBorder="1"/>
    <xf numFmtId="0" fontId="0" fillId="0" borderId="30" xfId="0" applyBorder="1" applyAlignment="1">
      <alignment vertical="center"/>
    </xf>
    <xf numFmtId="55" fontId="0" fillId="0" borderId="0" xfId="0" applyNumberFormat="1" applyBorder="1" applyAlignment="1">
      <alignment vertical="center"/>
    </xf>
    <xf numFmtId="55" fontId="0" fillId="0" borderId="19" xfId="0" applyNumberFormat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 3" xfId="4"/>
    <cellStyle name="標準_データ実例(分析結果)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5000040690214553"/>
          <c:y val="8.1433354274853501E-2"/>
          <c:w val="0.81111331139678655"/>
          <c:h val="0.6970695125927457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図４．１!$B$2:$B$31</c:f>
              <c:numCache>
                <c:formatCode>General</c:formatCode>
                <c:ptCount val="3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</c:numCache>
            </c:numRef>
          </c:xVal>
          <c:yVal>
            <c:numRef>
              <c:f>図４．１!$C$2:$C$31</c:f>
              <c:numCache>
                <c:formatCode>General</c:formatCode>
                <c:ptCount val="30"/>
                <c:pt idx="0">
                  <c:v>14.572499973510276</c:v>
                </c:pt>
                <c:pt idx="1">
                  <c:v>13.290073393844068</c:v>
                </c:pt>
                <c:pt idx="2">
                  <c:v>14.960790890123462</c:v>
                </c:pt>
                <c:pt idx="3">
                  <c:v>18.584925654344261</c:v>
                </c:pt>
                <c:pt idx="4">
                  <c:v>17.282494738712558</c:v>
                </c:pt>
                <c:pt idx="5">
                  <c:v>18.972667463531252</c:v>
                </c:pt>
                <c:pt idx="6">
                  <c:v>16.714736193505814</c:v>
                </c:pt>
                <c:pt idx="7">
                  <c:v>19.049218839296373</c:v>
                </c:pt>
                <c:pt idx="8">
                  <c:v>18.891568904786254</c:v>
                </c:pt>
                <c:pt idx="9">
                  <c:v>21.553038770100102</c:v>
                </c:pt>
                <c:pt idx="10">
                  <c:v>19.538001702603651</c:v>
                </c:pt>
                <c:pt idx="11">
                  <c:v>20.072474962405977</c:v>
                </c:pt>
                <c:pt idx="12">
                  <c:v>22.520143086963799</c:v>
                </c:pt>
                <c:pt idx="13">
                  <c:v>22.978219928685576</c:v>
                </c:pt>
                <c:pt idx="14">
                  <c:v>21.041056071291678</c:v>
                </c:pt>
                <c:pt idx="15">
                  <c:v>21.5431706464733</c:v>
                </c:pt>
                <c:pt idx="16">
                  <c:v>21.803066318942001</c:v>
                </c:pt>
                <c:pt idx="17">
                  <c:v>22.794308281605481</c:v>
                </c:pt>
                <c:pt idx="18">
                  <c:v>25.493071977165528</c:v>
                </c:pt>
                <c:pt idx="19">
                  <c:v>24.995916765430593</c:v>
                </c:pt>
                <c:pt idx="20">
                  <c:v>24.420059566546115</c:v>
                </c:pt>
                <c:pt idx="21">
                  <c:v>24.124703039240558</c:v>
                </c:pt>
                <c:pt idx="22">
                  <c:v>24.402463461388834</c:v>
                </c:pt>
                <c:pt idx="23">
                  <c:v>28.004699866927695</c:v>
                </c:pt>
                <c:pt idx="24">
                  <c:v>27.191625986190047</c:v>
                </c:pt>
                <c:pt idx="25">
                  <c:v>26.972687477464206</c:v>
                </c:pt>
                <c:pt idx="26">
                  <c:v>27.471433511644136</c:v>
                </c:pt>
                <c:pt idx="27">
                  <c:v>29.796896243729861</c:v>
                </c:pt>
                <c:pt idx="28">
                  <c:v>29.219511093746405</c:v>
                </c:pt>
                <c:pt idx="29">
                  <c:v>28.72531287666061</c:v>
                </c:pt>
              </c:numCache>
            </c:numRef>
          </c:yVal>
        </c:ser>
        <c:dLbls/>
        <c:axId val="88252800"/>
        <c:axId val="88254720"/>
      </c:scatterChart>
      <c:valAx>
        <c:axId val="88252800"/>
        <c:scaling>
          <c:orientation val="minMax"/>
          <c:max val="40"/>
          <c:min val="10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X</a:t>
                </a:r>
              </a:p>
            </c:rich>
          </c:tx>
          <c:layout>
            <c:manualLayout>
              <c:xMode val="edge"/>
              <c:yMode val="edge"/>
              <c:x val="0.53889035072252267"/>
              <c:y val="0.869708223655435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254720"/>
        <c:crosses val="autoZero"/>
        <c:crossBetween val="midCat"/>
      </c:valAx>
      <c:valAx>
        <c:axId val="88254720"/>
        <c:scaling>
          <c:orientation val="minMax"/>
          <c:max val="4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Y</a:t>
                </a:r>
              </a:p>
            </c:rich>
          </c:tx>
          <c:layout>
            <c:manualLayout>
              <c:xMode val="edge"/>
              <c:yMode val="edge"/>
              <c:x val="2.7777853130026946E-2"/>
              <c:y val="0.397394768861285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82528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21388946910120746"/>
          <c:y val="0.10097735930081826"/>
          <c:w val="0.14722262158914276"/>
          <c:h val="6.188934924888865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8105849582172712"/>
          <c:y val="8.1433354274853501E-2"/>
          <c:w val="0.74930362116991645"/>
          <c:h val="0.7068415151057283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99CC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図４．１!$B$2:$B$31</c:f>
              <c:numCache>
                <c:formatCode>General</c:formatCode>
                <c:ptCount val="30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</c:numCache>
            </c:numRef>
          </c:xVal>
          <c:yVal>
            <c:numRef>
              <c:f>図４．１!$D$2:$D$31</c:f>
              <c:numCache>
                <c:formatCode>General</c:formatCode>
                <c:ptCount val="30"/>
                <c:pt idx="0">
                  <c:v>12.862499867551378</c:v>
                </c:pt>
                <c:pt idx="1">
                  <c:v>4.4503669692203403</c:v>
                </c:pt>
                <c:pt idx="2">
                  <c:v>10.803954450617312</c:v>
                </c:pt>
                <c:pt idx="3">
                  <c:v>26.924628271721303</c:v>
                </c:pt>
                <c:pt idx="4">
                  <c:v>18.412473693562788</c:v>
                </c:pt>
                <c:pt idx="5">
                  <c:v>24.86333731765626</c:v>
                </c:pt>
                <c:pt idx="6">
                  <c:v>11.573680967529071</c:v>
                </c:pt>
                <c:pt idx="7">
                  <c:v>21.246094196481863</c:v>
                </c:pt>
                <c:pt idx="8">
                  <c:v>18.457844523931271</c:v>
                </c:pt>
                <c:pt idx="9">
                  <c:v>29.765193850500509</c:v>
                </c:pt>
                <c:pt idx="10">
                  <c:v>17.690008513018256</c:v>
                </c:pt>
                <c:pt idx="11">
                  <c:v>18.362374812029884</c:v>
                </c:pt>
                <c:pt idx="12">
                  <c:v>28.600715434818994</c:v>
                </c:pt>
                <c:pt idx="13">
                  <c:v>28.891099643427879</c:v>
                </c:pt>
                <c:pt idx="14">
                  <c:v>17.205280356458388</c:v>
                </c:pt>
                <c:pt idx="15">
                  <c:v>17.715853232366499</c:v>
                </c:pt>
                <c:pt idx="16">
                  <c:v>17.015331594710005</c:v>
                </c:pt>
                <c:pt idx="17">
                  <c:v>19.971541408027406</c:v>
                </c:pt>
                <c:pt idx="18">
                  <c:v>31.465359885827638</c:v>
                </c:pt>
                <c:pt idx="19">
                  <c:v>26.979583827152965</c:v>
                </c:pt>
                <c:pt idx="20">
                  <c:v>22.100297832730575</c:v>
                </c:pt>
                <c:pt idx="21">
                  <c:v>18.623515196202789</c:v>
                </c:pt>
                <c:pt idx="22">
                  <c:v>18.012317306944169</c:v>
                </c:pt>
                <c:pt idx="23">
                  <c:v>34.023499334638473</c:v>
                </c:pt>
                <c:pt idx="24">
                  <c:v>27.958129930950236</c:v>
                </c:pt>
                <c:pt idx="25">
                  <c:v>24.863437387321028</c:v>
                </c:pt>
                <c:pt idx="26">
                  <c:v>25.357167558220681</c:v>
                </c:pt>
                <c:pt idx="27">
                  <c:v>34.984481218649307</c:v>
                </c:pt>
                <c:pt idx="28">
                  <c:v>30.097555468732025</c:v>
                </c:pt>
                <c:pt idx="29">
                  <c:v>25.626564383303048</c:v>
                </c:pt>
              </c:numCache>
            </c:numRef>
          </c:yVal>
        </c:ser>
        <c:dLbls/>
        <c:axId val="85336448"/>
        <c:axId val="85337984"/>
      </c:scatterChart>
      <c:valAx>
        <c:axId val="85336448"/>
        <c:scaling>
          <c:orientation val="minMax"/>
          <c:max val="40"/>
          <c:min val="10"/>
        </c:scaling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Z</a:t>
                </a:r>
              </a:p>
            </c:rich>
          </c:tx>
          <c:layout>
            <c:manualLayout>
              <c:xMode val="edge"/>
              <c:yMode val="edge"/>
              <c:x val="0.54038997214484674"/>
              <c:y val="0.879480226168417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337984"/>
        <c:crosses val="autoZero"/>
        <c:crossBetween val="midCat"/>
      </c:valAx>
      <c:valAx>
        <c:axId val="85337984"/>
        <c:scaling>
          <c:orientation val="minMax"/>
          <c:max val="4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en-US"/>
                  <a:t>Y</a:t>
                </a:r>
              </a:p>
            </c:rich>
          </c:tx>
          <c:layout>
            <c:manualLayout>
              <c:xMode val="edge"/>
              <c:yMode val="edge"/>
              <c:x val="5.8495821727019504E-2"/>
              <c:y val="0.400652103032279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336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18941504178272997"/>
          <c:y val="9.7720025129824223E-2"/>
          <c:w val="0.1476323119777159"/>
          <c:h val="6.188934924888865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161925</xdr:rowOff>
    </xdr:from>
    <xdr:to>
      <xdr:col>6</xdr:col>
      <xdr:colOff>9525</xdr:colOff>
      <xdr:row>18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552450</xdr:colOff>
      <xdr:row>0</xdr:row>
      <xdr:rowOff>161925</xdr:rowOff>
    </xdr:from>
    <xdr:to>
      <xdr:col>10</xdr:col>
      <xdr:colOff>542925</xdr:colOff>
      <xdr:row>18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0.3121</cdr:x>
      <cdr:y>0.4584</cdr:y>
    </cdr:from>
    <cdr:to>
      <cdr:x>0.31283</cdr:x>
      <cdr:y>0.51282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076350" y="1347972"/>
          <a:ext cx="2507" cy="1596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0.15994</cdr:x>
      <cdr:y>0.5133</cdr:y>
    </cdr:from>
    <cdr:to>
      <cdr:x>0.33398</cdr:x>
      <cdr:y>0.51403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3127" y="1509054"/>
          <a:ext cx="598446" cy="21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0.3719</cdr:x>
      <cdr:y>0.47097</cdr:y>
    </cdr:from>
    <cdr:to>
      <cdr:x>0.43656</cdr:x>
      <cdr:y>0.52104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1961" y="1384872"/>
          <a:ext cx="222328" cy="146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</a:t>
          </a:r>
        </a:p>
      </cdr:txBody>
    </cdr:sp>
  </cdr:relSizeAnchor>
  <cdr:relSizeAnchor xmlns:cdr="http://schemas.openxmlformats.org/drawingml/2006/chartDrawing">
    <cdr:from>
      <cdr:x>0.62518</cdr:x>
      <cdr:y>0.31544</cdr:y>
    </cdr:from>
    <cdr:to>
      <cdr:x>0.66408</cdr:x>
      <cdr:y>0.43131</cdr:y>
    </cdr:to>
    <cdr:sp macro="" textlink="">
      <cdr:nvSpPr>
        <cdr:cNvPr id="2052" name="AutoShap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rot="-1040511">
          <a:off x="2152884" y="928591"/>
          <a:ext cx="133731" cy="339904"/>
        </a:xfrm>
        <a:prstGeom xmlns:a="http://schemas.openxmlformats.org/drawingml/2006/main" prst="upDownArrow">
          <a:avLst>
            <a:gd name="adj1" fmla="val 50000"/>
            <a:gd name="adj2" fmla="val 50834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0.48347</cdr:x>
      <cdr:y>0.19305</cdr:y>
    </cdr:from>
    <cdr:to>
      <cdr:x>0.74721</cdr:x>
      <cdr:y>0.26876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5602" y="569527"/>
          <a:ext cx="906863" cy="2221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1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ｂ</a:t>
          </a:r>
          <a:r>
            <a:rPr lang="ja-JP" altLang="en-US" sz="10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の散らばり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0.605</cdr:x>
      <cdr:y>0.2228</cdr:y>
    </cdr:from>
    <cdr:to>
      <cdr:x>0.66333</cdr:x>
      <cdr:y>0.55104</cdr:y>
    </cdr:to>
    <cdr:sp macro="" textlink="">
      <cdr:nvSpPr>
        <cdr:cNvPr id="3073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rot="-1465506">
          <a:off x="2077720" y="656809"/>
          <a:ext cx="200025" cy="962944"/>
        </a:xfrm>
        <a:prstGeom xmlns:a="http://schemas.openxmlformats.org/drawingml/2006/main" prst="upDownArrow">
          <a:avLst>
            <a:gd name="adj1" fmla="val 50000"/>
            <a:gd name="adj2" fmla="val 96282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0.185</cdr:x>
      <cdr:y>0.5179</cdr:y>
    </cdr:from>
    <cdr:to>
      <cdr:x>0.33156</cdr:x>
      <cdr:y>0.5179</cdr:y>
    </cdr:to>
    <cdr:sp macro="" textlink="">
      <cdr:nvSpPr>
        <cdr:cNvPr id="307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37540" y="1522536"/>
          <a:ext cx="50256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0.30701</cdr:x>
      <cdr:y>0.47847</cdr:y>
    </cdr:from>
    <cdr:to>
      <cdr:x>0.30701</cdr:x>
      <cdr:y>0.5179</cdr:y>
    </cdr:to>
    <cdr:sp macro="" textlink="">
      <cdr:nvSpPr>
        <cdr:cNvPr id="307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55926" y="1406869"/>
          <a:ext cx="0" cy="1156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0.185</cdr:x>
      <cdr:y>0.5179</cdr:y>
    </cdr:from>
    <cdr:to>
      <cdr:x>0.33156</cdr:x>
      <cdr:y>0.5179</cdr:y>
    </cdr:to>
    <cdr:sp macro="" textlink="">
      <cdr:nvSpPr>
        <cdr:cNvPr id="307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37540" y="1522536"/>
          <a:ext cx="50256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0.30701</cdr:x>
      <cdr:y>0.47847</cdr:y>
    </cdr:from>
    <cdr:to>
      <cdr:x>0.30701</cdr:x>
      <cdr:y>0.5179</cdr:y>
    </cdr:to>
    <cdr:sp macro="" textlink="">
      <cdr:nvSpPr>
        <cdr:cNvPr id="307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55926" y="1406869"/>
          <a:ext cx="0" cy="1156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0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sp>
  </cdr:relSizeAnchor>
  <cdr:relSizeAnchor xmlns:cdr="http://schemas.openxmlformats.org/drawingml/2006/chartDrawing">
    <cdr:from>
      <cdr:x>0.34566</cdr:x>
      <cdr:y>0.46227</cdr:y>
    </cdr:from>
    <cdr:to>
      <cdr:x>0.39573</cdr:x>
      <cdr:y>0.51717</cdr:y>
    </cdr:to>
    <cdr:sp macro="" textlink="">
      <cdr:nvSpPr>
        <cdr:cNvPr id="30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8442" y="1359325"/>
          <a:ext cx="171688" cy="161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0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b</a:t>
          </a:r>
        </a:p>
      </cdr:txBody>
    </cdr:sp>
  </cdr:relSizeAnchor>
  <cdr:relSizeAnchor xmlns:cdr="http://schemas.openxmlformats.org/drawingml/2006/chartDrawing">
    <cdr:from>
      <cdr:x>0.48615</cdr:x>
      <cdr:y>0.16765</cdr:y>
    </cdr:from>
    <cdr:to>
      <cdr:x>0.73212</cdr:x>
      <cdr:y>0.22329</cdr:y>
    </cdr:to>
    <cdr:sp macro="" textlink="">
      <cdr:nvSpPr>
        <cdr:cNvPr id="30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0169" y="495017"/>
          <a:ext cx="843439" cy="1632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1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ｂ</a:t>
          </a:r>
          <a:r>
            <a:rPr lang="ja-JP" altLang="en-US" sz="10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の散らばり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1"/>
  <sheetViews>
    <sheetView workbookViewId="0">
      <selection activeCell="A2" sqref="A2"/>
    </sheetView>
  </sheetViews>
  <sheetFormatPr defaultRowHeight="13.5"/>
  <cols>
    <col min="1" max="16384" width="9" style="50"/>
  </cols>
  <sheetData>
    <row r="2" spans="2:9">
      <c r="B2" s="50">
        <v>10</v>
      </c>
      <c r="C2" s="50">
        <v>14.572499973510276</v>
      </c>
      <c r="D2" s="50">
        <v>12.862499867551378</v>
      </c>
      <c r="E2" s="50">
        <f ca="1">+RAND()</f>
        <v>0.76350029227492477</v>
      </c>
      <c r="F2" s="50">
        <f ca="1">NORMSINV(E2)</f>
        <v>0.71760736455901641</v>
      </c>
      <c r="H2" s="50">
        <f t="shared" ref="H2:H30" ca="1" si="0">+$B2*0.5+10+$F2</f>
        <v>15.717607364559017</v>
      </c>
      <c r="I2" s="50">
        <f t="shared" ref="I2:I30" ca="1" si="1">+$B2*0.5+10+5*$F2</f>
        <v>18.588036822795083</v>
      </c>
    </row>
    <row r="3" spans="2:9">
      <c r="B3" s="50">
        <f>+B2+1</f>
        <v>11</v>
      </c>
      <c r="C3" s="50">
        <v>13.290073393844068</v>
      </c>
      <c r="D3" s="50">
        <v>4.4503669692203403</v>
      </c>
      <c r="E3" s="50">
        <f t="shared" ref="E3:E31" ca="1" si="2">+RAND()</f>
        <v>0.35643749588805496</v>
      </c>
      <c r="F3" s="50">
        <f t="shared" ref="F3:F31" ca="1" si="3">NORMSINV(E3)</f>
        <v>-0.36799764287099324</v>
      </c>
      <c r="H3" s="50">
        <f t="shared" ca="1" si="0"/>
        <v>15.132002357129007</v>
      </c>
      <c r="I3" s="50">
        <f t="shared" ca="1" si="1"/>
        <v>13.660011785645034</v>
      </c>
    </row>
    <row r="4" spans="2:9">
      <c r="B4" s="50">
        <f t="shared" ref="B4:B31" si="4">+B3+1</f>
        <v>12</v>
      </c>
      <c r="C4" s="50">
        <v>14.960790890123462</v>
      </c>
      <c r="D4" s="50">
        <v>10.803954450617312</v>
      </c>
      <c r="E4" s="50">
        <f t="shared" ca="1" si="2"/>
        <v>0.41049978372274931</v>
      </c>
      <c r="F4" s="50">
        <f t="shared" ca="1" si="3"/>
        <v>-0.22625953662223863</v>
      </c>
      <c r="H4" s="50">
        <f t="shared" ca="1" si="0"/>
        <v>15.773740463377761</v>
      </c>
      <c r="I4" s="50">
        <f t="shared" ca="1" si="1"/>
        <v>14.868702316888808</v>
      </c>
    </row>
    <row r="5" spans="2:9">
      <c r="B5" s="50">
        <f t="shared" si="4"/>
        <v>13</v>
      </c>
      <c r="C5" s="50">
        <v>18.584925654344261</v>
      </c>
      <c r="D5" s="50">
        <v>26.924628271721303</v>
      </c>
      <c r="E5" s="50">
        <f t="shared" ca="1" si="2"/>
        <v>0.53564480176559193</v>
      </c>
      <c r="F5" s="50">
        <f t="shared" ca="1" si="3"/>
        <v>8.9467480812219419E-2</v>
      </c>
      <c r="H5" s="50">
        <f t="shared" ca="1" si="0"/>
        <v>16.589467480812221</v>
      </c>
      <c r="I5" s="50">
        <f t="shared" ca="1" si="1"/>
        <v>16.947337404061098</v>
      </c>
    </row>
    <row r="6" spans="2:9">
      <c r="B6" s="50">
        <f t="shared" si="4"/>
        <v>14</v>
      </c>
      <c r="C6" s="50">
        <v>17.282494738712558</v>
      </c>
      <c r="D6" s="50">
        <v>18.412473693562788</v>
      </c>
      <c r="E6" s="50">
        <f t="shared" ca="1" si="2"/>
        <v>0.59648804877797401</v>
      </c>
      <c r="F6" s="50">
        <f t="shared" ca="1" si="3"/>
        <v>0.24426717717047147</v>
      </c>
      <c r="H6" s="50">
        <f t="shared" ca="1" si="0"/>
        <v>17.244267177170471</v>
      </c>
      <c r="I6" s="50">
        <f t="shared" ca="1" si="1"/>
        <v>18.221335885852358</v>
      </c>
    </row>
    <row r="7" spans="2:9">
      <c r="B7" s="50">
        <f t="shared" si="4"/>
        <v>15</v>
      </c>
      <c r="C7" s="50">
        <v>18.972667463531252</v>
      </c>
      <c r="D7" s="50">
        <v>24.86333731765626</v>
      </c>
      <c r="E7" s="50">
        <f t="shared" ca="1" si="2"/>
        <v>6.5313384993287205E-2</v>
      </c>
      <c r="F7" s="50">
        <f t="shared" ca="1" si="3"/>
        <v>-1.5116348927553895</v>
      </c>
      <c r="H7" s="50">
        <f t="shared" ca="1" si="0"/>
        <v>15.988365107244611</v>
      </c>
      <c r="I7" s="50">
        <f t="shared" ca="1" si="1"/>
        <v>9.9418255362230532</v>
      </c>
    </row>
    <row r="8" spans="2:9">
      <c r="B8" s="50">
        <f t="shared" si="4"/>
        <v>16</v>
      </c>
      <c r="C8" s="50">
        <v>16.714736193505814</v>
      </c>
      <c r="D8" s="50">
        <v>11.573680967529071</v>
      </c>
      <c r="E8" s="50">
        <f t="shared" ca="1" si="2"/>
        <v>0.9045252044254799</v>
      </c>
      <c r="F8" s="50">
        <f t="shared" ca="1" si="3"/>
        <v>1.3077751324636022</v>
      </c>
      <c r="H8" s="50">
        <f t="shared" ca="1" si="0"/>
        <v>19.307775132463604</v>
      </c>
      <c r="I8" s="50">
        <f t="shared" ca="1" si="1"/>
        <v>24.538875662318013</v>
      </c>
    </row>
    <row r="9" spans="2:9">
      <c r="B9" s="50">
        <f t="shared" si="4"/>
        <v>17</v>
      </c>
      <c r="C9" s="50">
        <v>19.049218839296373</v>
      </c>
      <c r="D9" s="50">
        <v>21.246094196481863</v>
      </c>
      <c r="E9" s="50">
        <f t="shared" ca="1" si="2"/>
        <v>0.48715701835192382</v>
      </c>
      <c r="F9" s="50">
        <f t="shared" ca="1" si="3"/>
        <v>-3.2198143476849642E-2</v>
      </c>
      <c r="H9" s="50">
        <f t="shared" ca="1" si="0"/>
        <v>18.467801856523149</v>
      </c>
      <c r="I9" s="50">
        <f t="shared" ca="1" si="1"/>
        <v>18.339009282615752</v>
      </c>
    </row>
    <row r="10" spans="2:9">
      <c r="B10" s="50">
        <f t="shared" si="4"/>
        <v>18</v>
      </c>
      <c r="C10" s="50">
        <v>18.891568904786254</v>
      </c>
      <c r="D10" s="50">
        <v>18.457844523931271</v>
      </c>
      <c r="E10" s="50">
        <f t="shared" ca="1" si="2"/>
        <v>0.46700071822410116</v>
      </c>
      <c r="F10" s="50">
        <f t="shared" ca="1" si="3"/>
        <v>-8.2811485427243342E-2</v>
      </c>
      <c r="H10" s="50">
        <f t="shared" ca="1" si="0"/>
        <v>18.917188514572757</v>
      </c>
      <c r="I10" s="50">
        <f t="shared" ca="1" si="1"/>
        <v>18.585942572863782</v>
      </c>
    </row>
    <row r="11" spans="2:9">
      <c r="B11" s="50">
        <f t="shared" si="4"/>
        <v>19</v>
      </c>
      <c r="C11" s="50">
        <v>21.553038770100102</v>
      </c>
      <c r="D11" s="50">
        <v>29.765193850500509</v>
      </c>
      <c r="E11" s="50">
        <f t="shared" ca="1" si="2"/>
        <v>0.96386718464515342</v>
      </c>
      <c r="F11" s="50">
        <f t="shared" ca="1" si="3"/>
        <v>1.7974410379553638</v>
      </c>
      <c r="H11" s="50">
        <f t="shared" ca="1" si="0"/>
        <v>21.297441037955362</v>
      </c>
      <c r="I11" s="50">
        <f t="shared" ca="1" si="1"/>
        <v>28.487205189776819</v>
      </c>
    </row>
    <row r="12" spans="2:9">
      <c r="B12" s="50">
        <f t="shared" si="4"/>
        <v>20</v>
      </c>
      <c r="C12" s="50">
        <v>19.538001702603651</v>
      </c>
      <c r="D12" s="50">
        <v>17.690008513018256</v>
      </c>
      <c r="E12" s="50">
        <f t="shared" ca="1" si="2"/>
        <v>0.58137237489882687</v>
      </c>
      <c r="F12" s="50">
        <f t="shared" ca="1" si="3"/>
        <v>0.20540559384136164</v>
      </c>
      <c r="H12" s="50">
        <f t="shared" ca="1" si="0"/>
        <v>20.205405593841363</v>
      </c>
      <c r="I12" s="50">
        <f t="shared" ca="1" si="1"/>
        <v>21.027027969206809</v>
      </c>
    </row>
    <row r="13" spans="2:9">
      <c r="B13" s="50">
        <f t="shared" si="4"/>
        <v>21</v>
      </c>
      <c r="C13" s="50">
        <v>20.072474962405977</v>
      </c>
      <c r="D13" s="50">
        <v>18.362374812029884</v>
      </c>
      <c r="E13" s="50">
        <f t="shared" ca="1" si="2"/>
        <v>0.93888343716470346</v>
      </c>
      <c r="F13" s="50">
        <f t="shared" ca="1" si="3"/>
        <v>1.5454679076539177</v>
      </c>
      <c r="H13" s="50">
        <f t="shared" ca="1" si="0"/>
        <v>22.045467907653919</v>
      </c>
      <c r="I13" s="50">
        <f t="shared" ca="1" si="1"/>
        <v>28.22733953826959</v>
      </c>
    </row>
    <row r="14" spans="2:9">
      <c r="B14" s="50">
        <f t="shared" si="4"/>
        <v>22</v>
      </c>
      <c r="C14" s="50">
        <v>22.520143086963799</v>
      </c>
      <c r="D14" s="50">
        <v>28.600715434818994</v>
      </c>
      <c r="E14" s="50">
        <f t="shared" ca="1" si="2"/>
        <v>0.47031912751810356</v>
      </c>
      <c r="F14" s="50">
        <f t="shared" ca="1" si="3"/>
        <v>-7.4467682925265705E-2</v>
      </c>
      <c r="H14" s="50">
        <f t="shared" ca="1" si="0"/>
        <v>20.925532317074733</v>
      </c>
      <c r="I14" s="50">
        <f t="shared" ca="1" si="1"/>
        <v>20.627661585373673</v>
      </c>
    </row>
    <row r="15" spans="2:9">
      <c r="B15" s="50">
        <f t="shared" si="4"/>
        <v>23</v>
      </c>
      <c r="C15" s="50">
        <v>22.978219928685576</v>
      </c>
      <c r="D15" s="50">
        <v>28.891099643427879</v>
      </c>
      <c r="E15" s="50">
        <f t="shared" ca="1" si="2"/>
        <v>0.40422096525610751</v>
      </c>
      <c r="F15" s="50">
        <f t="shared" ca="1" si="3"/>
        <v>-0.2424365314293504</v>
      </c>
      <c r="H15" s="50">
        <f t="shared" ca="1" si="0"/>
        <v>21.257563468570648</v>
      </c>
      <c r="I15" s="50">
        <f t="shared" ca="1" si="1"/>
        <v>20.287817342853248</v>
      </c>
    </row>
    <row r="16" spans="2:9">
      <c r="B16" s="50">
        <f t="shared" si="4"/>
        <v>24</v>
      </c>
      <c r="C16" s="50">
        <v>21.041056071291678</v>
      </c>
      <c r="D16" s="50">
        <v>17.205280356458388</v>
      </c>
      <c r="E16" s="50">
        <f t="shared" ca="1" si="2"/>
        <v>0.46573631113497349</v>
      </c>
      <c r="F16" s="50">
        <f t="shared" ca="1" si="3"/>
        <v>-8.5992194322811771E-2</v>
      </c>
      <c r="H16" s="50">
        <f t="shared" ca="1" si="0"/>
        <v>21.914007805677187</v>
      </c>
      <c r="I16" s="50">
        <f t="shared" ca="1" si="1"/>
        <v>21.570039028385942</v>
      </c>
    </row>
    <row r="17" spans="2:9">
      <c r="B17" s="50">
        <f t="shared" si="4"/>
        <v>25</v>
      </c>
      <c r="C17" s="50">
        <v>21.5431706464733</v>
      </c>
      <c r="D17" s="50">
        <v>17.715853232366499</v>
      </c>
      <c r="E17" s="50">
        <f t="shared" ca="1" si="2"/>
        <v>0.37650304630937503</v>
      </c>
      <c r="F17" s="50">
        <f t="shared" ca="1" si="3"/>
        <v>-0.31467807520976554</v>
      </c>
      <c r="H17" s="50">
        <f t="shared" ca="1" si="0"/>
        <v>22.185321924790234</v>
      </c>
      <c r="I17" s="50">
        <f t="shared" ca="1" si="1"/>
        <v>20.926609623951173</v>
      </c>
    </row>
    <row r="18" spans="2:9">
      <c r="B18" s="50">
        <f t="shared" si="4"/>
        <v>26</v>
      </c>
      <c r="C18" s="50">
        <v>21.803066318942001</v>
      </c>
      <c r="D18" s="50">
        <v>17.015331594710005</v>
      </c>
      <c r="E18" s="50">
        <f t="shared" ca="1" si="2"/>
        <v>0.58348468785084773</v>
      </c>
      <c r="F18" s="50">
        <f t="shared" ca="1" si="3"/>
        <v>0.21081629298093535</v>
      </c>
      <c r="H18" s="50">
        <f t="shared" ca="1" si="0"/>
        <v>23.210816292980937</v>
      </c>
      <c r="I18" s="50">
        <f t="shared" ca="1" si="1"/>
        <v>24.054081464904677</v>
      </c>
    </row>
    <row r="19" spans="2:9">
      <c r="B19" s="50">
        <f t="shared" si="4"/>
        <v>27</v>
      </c>
      <c r="C19" s="50">
        <v>22.794308281605481</v>
      </c>
      <c r="D19" s="50">
        <v>19.971541408027406</v>
      </c>
      <c r="E19" s="50">
        <f t="shared" ca="1" si="2"/>
        <v>0.28333935404025934</v>
      </c>
      <c r="F19" s="50">
        <f t="shared" ca="1" si="3"/>
        <v>-0.57294976476489534</v>
      </c>
      <c r="H19" s="50">
        <f t="shared" ca="1" si="0"/>
        <v>22.927050235235104</v>
      </c>
      <c r="I19" s="50">
        <f t="shared" ca="1" si="1"/>
        <v>20.635251176175522</v>
      </c>
    </row>
    <row r="20" spans="2:9">
      <c r="B20" s="50">
        <f t="shared" si="4"/>
        <v>28</v>
      </c>
      <c r="C20" s="50">
        <v>25.493071977165528</v>
      </c>
      <c r="D20" s="50">
        <v>31.465359885827638</v>
      </c>
      <c r="E20" s="50">
        <f t="shared" ca="1" si="2"/>
        <v>0.45864984134221132</v>
      </c>
      <c r="F20" s="50">
        <f t="shared" ca="1" si="3"/>
        <v>-0.10383576602771399</v>
      </c>
      <c r="H20" s="50">
        <f t="shared" ca="1" si="0"/>
        <v>23.896164233972286</v>
      </c>
      <c r="I20" s="50">
        <f t="shared" ca="1" si="1"/>
        <v>23.480821169861429</v>
      </c>
    </row>
    <row r="21" spans="2:9">
      <c r="B21" s="50">
        <f t="shared" si="4"/>
        <v>29</v>
      </c>
      <c r="C21" s="50">
        <v>24.995916765430593</v>
      </c>
      <c r="D21" s="50">
        <v>26.979583827152965</v>
      </c>
      <c r="E21" s="50">
        <f t="shared" ca="1" si="2"/>
        <v>0.94421166265814627</v>
      </c>
      <c r="F21" s="50">
        <f t="shared" ca="1" si="3"/>
        <v>1.5911462114382777</v>
      </c>
      <c r="H21" s="50">
        <f t="shared" ca="1" si="0"/>
        <v>26.091146211438279</v>
      </c>
      <c r="I21" s="50">
        <f t="shared" ca="1" si="1"/>
        <v>32.455731057191386</v>
      </c>
    </row>
    <row r="22" spans="2:9">
      <c r="B22" s="50">
        <f t="shared" si="4"/>
        <v>30</v>
      </c>
      <c r="C22" s="50">
        <v>24.420059566546115</v>
      </c>
      <c r="D22" s="50">
        <v>22.100297832730575</v>
      </c>
      <c r="E22" s="50">
        <f t="shared" ca="1" si="2"/>
        <v>0.28709227639720503</v>
      </c>
      <c r="F22" s="50">
        <f t="shared" ca="1" si="3"/>
        <v>-0.561899414263622</v>
      </c>
      <c r="H22" s="50">
        <f t="shared" ca="1" si="0"/>
        <v>24.438100585736379</v>
      </c>
      <c r="I22" s="50">
        <f t="shared" ca="1" si="1"/>
        <v>22.190502928681891</v>
      </c>
    </row>
    <row r="23" spans="2:9">
      <c r="B23" s="50">
        <f t="shared" si="4"/>
        <v>31</v>
      </c>
      <c r="C23" s="50">
        <v>24.124703039240558</v>
      </c>
      <c r="D23" s="50">
        <v>18.623515196202789</v>
      </c>
      <c r="E23" s="50">
        <f t="shared" ca="1" si="2"/>
        <v>0.48316322408749723</v>
      </c>
      <c r="F23" s="50">
        <f t="shared" ca="1" si="3"/>
        <v>-4.2216074764499983E-2</v>
      </c>
      <c r="H23" s="50">
        <f t="shared" ca="1" si="0"/>
        <v>25.4577839252355</v>
      </c>
      <c r="I23" s="50">
        <f t="shared" ca="1" si="1"/>
        <v>25.288919626177499</v>
      </c>
    </row>
    <row r="24" spans="2:9">
      <c r="B24" s="50">
        <f t="shared" si="4"/>
        <v>32</v>
      </c>
      <c r="C24" s="50">
        <v>24.402463461388834</v>
      </c>
      <c r="D24" s="50">
        <v>18.012317306944169</v>
      </c>
      <c r="E24" s="50">
        <f t="shared" ca="1" si="2"/>
        <v>0.24304792330823499</v>
      </c>
      <c r="F24" s="50">
        <f t="shared" ca="1" si="3"/>
        <v>-0.69653180468850162</v>
      </c>
      <c r="H24" s="50">
        <f t="shared" ca="1" si="0"/>
        <v>25.303468195311499</v>
      </c>
      <c r="I24" s="50">
        <f t="shared" ca="1" si="1"/>
        <v>22.517340976557492</v>
      </c>
    </row>
    <row r="25" spans="2:9">
      <c r="B25" s="50">
        <f t="shared" si="4"/>
        <v>33</v>
      </c>
      <c r="C25" s="50">
        <v>28.004699866927695</v>
      </c>
      <c r="D25" s="50">
        <v>34.023499334638473</v>
      </c>
      <c r="E25" s="50">
        <f t="shared" ca="1" si="2"/>
        <v>0.96975902886135046</v>
      </c>
      <c r="F25" s="50">
        <f t="shared" ca="1" si="3"/>
        <v>1.8772638350965001</v>
      </c>
      <c r="H25" s="50">
        <f t="shared" ca="1" si="0"/>
        <v>28.3772638350965</v>
      </c>
      <c r="I25" s="50">
        <f t="shared" ca="1" si="1"/>
        <v>35.886319175482498</v>
      </c>
    </row>
    <row r="26" spans="2:9">
      <c r="B26" s="50">
        <f t="shared" si="4"/>
        <v>34</v>
      </c>
      <c r="C26" s="50">
        <v>27.191625986190047</v>
      </c>
      <c r="D26" s="50">
        <v>27.958129930950236</v>
      </c>
      <c r="E26" s="50">
        <f t="shared" ca="1" si="2"/>
        <v>0.65443231216406628</v>
      </c>
      <c r="F26" s="50">
        <f t="shared" ca="1" si="3"/>
        <v>0.39731474467309857</v>
      </c>
      <c r="H26" s="50">
        <f t="shared" ca="1" si="0"/>
        <v>27.3973147446731</v>
      </c>
      <c r="I26" s="50">
        <f t="shared" ca="1" si="1"/>
        <v>28.986573723365492</v>
      </c>
    </row>
    <row r="27" spans="2:9">
      <c r="B27" s="50">
        <f t="shared" si="4"/>
        <v>35</v>
      </c>
      <c r="C27" s="50">
        <v>26.972687477464206</v>
      </c>
      <c r="D27" s="50">
        <v>24.863437387321028</v>
      </c>
      <c r="E27" s="50">
        <f t="shared" ca="1" si="2"/>
        <v>0.95544023862814687</v>
      </c>
      <c r="F27" s="50">
        <f t="shared" ca="1" si="3"/>
        <v>1.7000606245234366</v>
      </c>
      <c r="H27" s="50">
        <f t="shared" ca="1" si="0"/>
        <v>29.200060624523438</v>
      </c>
      <c r="I27" s="50">
        <f t="shared" ca="1" si="1"/>
        <v>36.000303122617183</v>
      </c>
    </row>
    <row r="28" spans="2:9">
      <c r="B28" s="50">
        <f t="shared" si="4"/>
        <v>36</v>
      </c>
      <c r="C28" s="50">
        <v>27.471433511644136</v>
      </c>
      <c r="D28" s="50">
        <v>25.357167558220681</v>
      </c>
      <c r="E28" s="50">
        <f t="shared" ca="1" si="2"/>
        <v>0.10897278280776312</v>
      </c>
      <c r="F28" s="50">
        <f t="shared" ca="1" si="3"/>
        <v>-1.2320094191542905</v>
      </c>
      <c r="H28" s="50">
        <f t="shared" ca="1" si="0"/>
        <v>26.767990580845709</v>
      </c>
      <c r="I28" s="50">
        <f t="shared" ca="1" si="1"/>
        <v>21.839952904228547</v>
      </c>
    </row>
    <row r="29" spans="2:9">
      <c r="B29" s="50">
        <f t="shared" si="4"/>
        <v>37</v>
      </c>
      <c r="C29" s="50">
        <v>29.796896243729861</v>
      </c>
      <c r="D29" s="50">
        <v>34.984481218649307</v>
      </c>
      <c r="E29" s="50">
        <f t="shared" ca="1" si="2"/>
        <v>0.31666027994674018</v>
      </c>
      <c r="F29" s="50">
        <f t="shared" ca="1" si="3"/>
        <v>-0.47705836695677983</v>
      </c>
      <c r="H29" s="50">
        <f t="shared" ca="1" si="0"/>
        <v>28.022941633043221</v>
      </c>
      <c r="I29" s="50">
        <f t="shared" ca="1" si="1"/>
        <v>26.114708165216101</v>
      </c>
    </row>
    <row r="30" spans="2:9">
      <c r="B30" s="50">
        <f t="shared" si="4"/>
        <v>38</v>
      </c>
      <c r="C30" s="50">
        <v>29.219511093746405</v>
      </c>
      <c r="D30" s="50">
        <v>30.097555468732025</v>
      </c>
      <c r="E30" s="50">
        <f t="shared" ca="1" si="2"/>
        <v>0.48742472467985731</v>
      </c>
      <c r="F30" s="50">
        <f t="shared" ca="1" si="3"/>
        <v>-3.1526762501520936E-2</v>
      </c>
      <c r="H30" s="50">
        <f t="shared" ca="1" si="0"/>
        <v>28.968473237498479</v>
      </c>
      <c r="I30" s="50">
        <f t="shared" ca="1" si="1"/>
        <v>28.842366187492395</v>
      </c>
    </row>
    <row r="31" spans="2:9">
      <c r="B31" s="50">
        <f t="shared" si="4"/>
        <v>39</v>
      </c>
      <c r="C31" s="50">
        <v>28.72531287666061</v>
      </c>
      <c r="D31" s="50">
        <v>25.626564383303048</v>
      </c>
      <c r="E31" s="50">
        <f t="shared" ca="1" si="2"/>
        <v>0.18858134089079481</v>
      </c>
      <c r="F31" s="50">
        <f t="shared" ca="1" si="3"/>
        <v>-0.88313621049835334</v>
      </c>
      <c r="H31" s="50">
        <f ca="1">+$B31*0.5+10+$F31</f>
        <v>28.616863789501647</v>
      </c>
      <c r="I31" s="50">
        <f ca="1">+$B31*0.5+10+5*$F31</f>
        <v>25.084318947508233</v>
      </c>
    </row>
  </sheetData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96"/>
  <sheetViews>
    <sheetView workbookViewId="0">
      <selection activeCell="B2" sqref="B2"/>
    </sheetView>
  </sheetViews>
  <sheetFormatPr defaultRowHeight="13.5"/>
  <cols>
    <col min="1" max="1" width="14.75" customWidth="1"/>
    <col min="2" max="4" width="10.375" customWidth="1"/>
  </cols>
  <sheetData>
    <row r="1" spans="1:4">
      <c r="B1" t="s">
        <v>162</v>
      </c>
    </row>
    <row r="2" spans="1:4">
      <c r="A2" t="s">
        <v>6</v>
      </c>
    </row>
    <row r="3" spans="1:4">
      <c r="A3" s="1" t="s">
        <v>2</v>
      </c>
      <c r="B3" s="1"/>
      <c r="C3" s="1"/>
      <c r="D3" s="1"/>
    </row>
    <row r="4" spans="1:4" ht="27">
      <c r="A4" s="29" t="s">
        <v>3</v>
      </c>
      <c r="B4" s="29" t="s">
        <v>7</v>
      </c>
      <c r="C4" s="29" t="s">
        <v>0</v>
      </c>
      <c r="D4" s="29" t="s">
        <v>1</v>
      </c>
    </row>
    <row r="5" spans="1:4">
      <c r="A5" s="27">
        <v>2.5499999999999998</v>
      </c>
      <c r="B5" s="27">
        <v>12.1</v>
      </c>
      <c r="C5" s="27">
        <v>12</v>
      </c>
      <c r="D5" s="27">
        <v>29</v>
      </c>
    </row>
    <row r="6" spans="1:4">
      <c r="A6" s="17">
        <v>4.2</v>
      </c>
      <c r="B6" s="17">
        <v>10</v>
      </c>
      <c r="C6" s="17">
        <v>14</v>
      </c>
      <c r="D6" s="17">
        <v>21</v>
      </c>
    </row>
    <row r="7" spans="1:4">
      <c r="A7" s="17">
        <v>5</v>
      </c>
      <c r="B7" s="17">
        <v>10</v>
      </c>
      <c r="C7" s="17">
        <v>5</v>
      </c>
      <c r="D7" s="17">
        <v>31</v>
      </c>
    </row>
    <row r="8" spans="1:4">
      <c r="A8" s="17">
        <v>6</v>
      </c>
      <c r="B8" s="17">
        <v>12.7</v>
      </c>
      <c r="C8" s="17">
        <v>10</v>
      </c>
      <c r="D8" s="17">
        <v>27</v>
      </c>
    </row>
    <row r="9" spans="1:4">
      <c r="A9" s="17">
        <v>6</v>
      </c>
      <c r="B9" s="17">
        <v>13</v>
      </c>
      <c r="C9" s="17">
        <v>7</v>
      </c>
      <c r="D9" s="17">
        <v>26</v>
      </c>
    </row>
    <row r="10" spans="1:4">
      <c r="A10" s="17">
        <v>6</v>
      </c>
      <c r="B10" s="17">
        <v>20.5</v>
      </c>
      <c r="C10" s="17">
        <v>15</v>
      </c>
      <c r="D10" s="17">
        <v>20</v>
      </c>
    </row>
    <row r="11" spans="1:4">
      <c r="A11" s="17">
        <v>6.38</v>
      </c>
      <c r="B11" s="17">
        <v>12.7</v>
      </c>
      <c r="C11" s="17">
        <v>10</v>
      </c>
      <c r="D11" s="17">
        <v>27</v>
      </c>
    </row>
    <row r="12" spans="1:4">
      <c r="A12" s="17">
        <v>6</v>
      </c>
      <c r="B12" s="17">
        <v>17.32</v>
      </c>
      <c r="C12" s="17">
        <v>10</v>
      </c>
      <c r="D12" s="17">
        <v>32</v>
      </c>
    </row>
    <row r="13" spans="1:4">
      <c r="A13" s="17">
        <v>6</v>
      </c>
      <c r="B13" s="17">
        <v>14.04</v>
      </c>
      <c r="C13" s="17">
        <v>13</v>
      </c>
      <c r="D13" s="17">
        <v>24</v>
      </c>
    </row>
    <row r="14" spans="1:4">
      <c r="A14" s="17">
        <v>6.58</v>
      </c>
      <c r="B14" s="17">
        <v>13.22</v>
      </c>
      <c r="C14" s="17">
        <v>10</v>
      </c>
      <c r="D14" s="17">
        <v>27</v>
      </c>
    </row>
    <row r="15" spans="1:4">
      <c r="A15" s="17">
        <v>6.2</v>
      </c>
      <c r="B15" s="17">
        <v>17.71</v>
      </c>
      <c r="C15" s="17">
        <v>14</v>
      </c>
      <c r="D15" s="17">
        <v>24</v>
      </c>
    </row>
    <row r="16" spans="1:4">
      <c r="A16" s="17">
        <v>6.2</v>
      </c>
      <c r="B16" s="17">
        <v>11</v>
      </c>
      <c r="C16" s="17">
        <v>15</v>
      </c>
      <c r="D16" s="17">
        <v>20</v>
      </c>
    </row>
    <row r="17" spans="1:4">
      <c r="A17" s="17">
        <v>6.5</v>
      </c>
      <c r="B17" s="17">
        <v>25</v>
      </c>
      <c r="C17" s="17">
        <v>15</v>
      </c>
      <c r="D17" s="17">
        <v>24</v>
      </c>
    </row>
    <row r="18" spans="1:4">
      <c r="A18" s="17">
        <v>6.5</v>
      </c>
      <c r="B18" s="17">
        <v>14.25</v>
      </c>
      <c r="C18" s="17">
        <v>5</v>
      </c>
      <c r="D18" s="17">
        <v>27</v>
      </c>
    </row>
    <row r="19" spans="1:4">
      <c r="A19" s="17">
        <v>7</v>
      </c>
      <c r="B19" s="17">
        <v>19.87</v>
      </c>
      <c r="C19" s="17">
        <v>9</v>
      </c>
      <c r="D19" s="17">
        <v>21</v>
      </c>
    </row>
    <row r="20" spans="1:4">
      <c r="A20" s="17">
        <v>7</v>
      </c>
      <c r="B20" s="17">
        <v>18.239999999999998</v>
      </c>
      <c r="C20" s="17">
        <v>8</v>
      </c>
      <c r="D20" s="17">
        <v>22</v>
      </c>
    </row>
    <row r="21" spans="1:4">
      <c r="A21" s="17">
        <v>6.8</v>
      </c>
      <c r="B21" s="17">
        <v>18</v>
      </c>
      <c r="C21" s="17">
        <v>10</v>
      </c>
      <c r="D21" s="17">
        <v>21</v>
      </c>
    </row>
    <row r="22" spans="1:4">
      <c r="A22" s="17">
        <v>7.1</v>
      </c>
      <c r="B22" s="17">
        <v>15.12</v>
      </c>
      <c r="C22" s="17">
        <v>8</v>
      </c>
      <c r="D22" s="17">
        <v>0</v>
      </c>
    </row>
    <row r="23" spans="1:4">
      <c r="A23" s="17">
        <v>7.2</v>
      </c>
      <c r="B23" s="17">
        <v>16.190000000000001</v>
      </c>
      <c r="C23" s="17">
        <v>10</v>
      </c>
      <c r="D23" s="17">
        <v>8</v>
      </c>
    </row>
    <row r="24" spans="1:4">
      <c r="A24" s="17">
        <v>7.35</v>
      </c>
      <c r="B24" s="17">
        <v>19.8</v>
      </c>
      <c r="C24" s="17">
        <v>15</v>
      </c>
      <c r="D24" s="17">
        <v>23</v>
      </c>
    </row>
    <row r="25" spans="1:4">
      <c r="A25" s="17">
        <v>7</v>
      </c>
      <c r="B25" s="17">
        <v>16</v>
      </c>
      <c r="C25" s="17">
        <v>2</v>
      </c>
      <c r="D25" s="17">
        <v>17</v>
      </c>
    </row>
    <row r="26" spans="1:4">
      <c r="A26" s="17">
        <v>7</v>
      </c>
      <c r="B26" s="17">
        <v>21</v>
      </c>
      <c r="C26" s="17">
        <v>16</v>
      </c>
      <c r="D26" s="17">
        <v>19</v>
      </c>
    </row>
    <row r="27" spans="1:4">
      <c r="A27" s="17">
        <v>7.4</v>
      </c>
      <c r="B27" s="17">
        <v>20.46</v>
      </c>
      <c r="C27" s="17">
        <v>14</v>
      </c>
      <c r="D27" s="17">
        <v>20</v>
      </c>
    </row>
    <row r="28" spans="1:4">
      <c r="A28" s="17">
        <v>7.5</v>
      </c>
      <c r="B28" s="17">
        <v>20</v>
      </c>
      <c r="C28" s="17">
        <v>13</v>
      </c>
      <c r="D28" s="17">
        <v>23</v>
      </c>
    </row>
    <row r="29" spans="1:4">
      <c r="A29" s="17">
        <v>7.7</v>
      </c>
      <c r="B29" s="17">
        <v>19.899999999999999</v>
      </c>
      <c r="C29" s="17">
        <v>8</v>
      </c>
      <c r="D29" s="17">
        <v>20</v>
      </c>
    </row>
    <row r="30" spans="1:4">
      <c r="A30" s="17">
        <v>7.5</v>
      </c>
      <c r="B30" s="17">
        <v>18.62</v>
      </c>
      <c r="C30" s="17">
        <v>8</v>
      </c>
      <c r="D30" s="17">
        <v>45</v>
      </c>
    </row>
    <row r="31" spans="1:4">
      <c r="A31" s="17">
        <v>7.5</v>
      </c>
      <c r="B31" s="17">
        <v>24.3</v>
      </c>
      <c r="C31" s="17">
        <v>9</v>
      </c>
      <c r="D31" s="17">
        <v>18</v>
      </c>
    </row>
    <row r="32" spans="1:4">
      <c r="A32" s="17">
        <v>7.5</v>
      </c>
      <c r="B32" s="17">
        <v>21.5</v>
      </c>
      <c r="C32" s="17">
        <v>8</v>
      </c>
      <c r="D32" s="17">
        <v>19</v>
      </c>
    </row>
    <row r="33" spans="1:4">
      <c r="A33" s="17">
        <v>8</v>
      </c>
      <c r="B33" s="17">
        <v>29</v>
      </c>
      <c r="C33" s="17">
        <v>10</v>
      </c>
      <c r="D33" s="17">
        <v>31</v>
      </c>
    </row>
    <row r="34" spans="1:4">
      <c r="A34" s="17">
        <v>7.9</v>
      </c>
      <c r="B34" s="17">
        <v>25.08</v>
      </c>
      <c r="C34" s="17">
        <v>10</v>
      </c>
      <c r="D34" s="17">
        <v>22</v>
      </c>
    </row>
    <row r="35" spans="1:4">
      <c r="A35" s="17">
        <v>7.8</v>
      </c>
      <c r="B35" s="17">
        <v>22</v>
      </c>
      <c r="C35" s="17">
        <v>15</v>
      </c>
      <c r="D35" s="17">
        <v>21</v>
      </c>
    </row>
    <row r="36" spans="1:4">
      <c r="A36" s="17">
        <v>7.8</v>
      </c>
      <c r="B36" s="17">
        <v>24</v>
      </c>
      <c r="C36" s="17">
        <v>15</v>
      </c>
      <c r="D36" s="17">
        <v>15</v>
      </c>
    </row>
    <row r="37" spans="1:4">
      <c r="A37" s="17">
        <v>7.9</v>
      </c>
      <c r="B37" s="17">
        <v>23.52</v>
      </c>
      <c r="C37" s="17">
        <v>12</v>
      </c>
      <c r="D37" s="17">
        <v>9</v>
      </c>
    </row>
    <row r="38" spans="1:4">
      <c r="A38" s="17">
        <v>8.3000000000000007</v>
      </c>
      <c r="B38" s="17">
        <v>26</v>
      </c>
      <c r="C38" s="17">
        <v>15</v>
      </c>
      <c r="D38" s="17">
        <v>19</v>
      </c>
    </row>
    <row r="39" spans="1:4">
      <c r="A39" s="17">
        <v>8</v>
      </c>
      <c r="B39" s="17">
        <v>18</v>
      </c>
      <c r="C39" s="17">
        <v>7</v>
      </c>
      <c r="D39" s="17">
        <v>22</v>
      </c>
    </row>
    <row r="40" spans="1:4">
      <c r="A40" s="17">
        <v>8</v>
      </c>
      <c r="B40" s="17">
        <v>24.5</v>
      </c>
      <c r="C40" s="17">
        <v>10</v>
      </c>
      <c r="D40" s="17">
        <v>21</v>
      </c>
    </row>
    <row r="41" spans="1:4">
      <c r="A41" s="17">
        <v>8.3000000000000007</v>
      </c>
      <c r="B41" s="17">
        <v>20</v>
      </c>
      <c r="C41" s="17">
        <v>6</v>
      </c>
      <c r="D41" s="17">
        <v>14</v>
      </c>
    </row>
    <row r="42" spans="1:4">
      <c r="A42" s="17">
        <v>8.1999999999999993</v>
      </c>
      <c r="B42" s="17">
        <v>17.63</v>
      </c>
      <c r="C42" s="17">
        <v>20</v>
      </c>
      <c r="D42" s="17">
        <v>7</v>
      </c>
    </row>
    <row r="43" spans="1:4">
      <c r="A43" s="17">
        <v>8.3000000000000007</v>
      </c>
      <c r="B43" s="17">
        <v>22.35</v>
      </c>
      <c r="C43" s="17">
        <v>6</v>
      </c>
      <c r="D43" s="17">
        <v>11</v>
      </c>
    </row>
    <row r="44" spans="1:4">
      <c r="A44" s="17">
        <v>9</v>
      </c>
      <c r="B44" s="17">
        <v>18.36</v>
      </c>
      <c r="C44" s="17">
        <v>5</v>
      </c>
      <c r="D44" s="17">
        <v>27</v>
      </c>
    </row>
    <row r="45" spans="1:4">
      <c r="A45" s="17">
        <v>8.1999999999999993</v>
      </c>
      <c r="B45" s="17">
        <v>20</v>
      </c>
      <c r="C45" s="17">
        <v>13</v>
      </c>
      <c r="D45" s="17">
        <v>12</v>
      </c>
    </row>
    <row r="46" spans="1:4">
      <c r="A46" s="17">
        <v>8.6999999999999993</v>
      </c>
      <c r="B46" s="17">
        <v>21.51</v>
      </c>
      <c r="C46" s="17">
        <v>4</v>
      </c>
      <c r="D46" s="17">
        <v>15</v>
      </c>
    </row>
    <row r="47" spans="1:4">
      <c r="A47" s="17">
        <v>8.9</v>
      </c>
      <c r="B47" s="17">
        <v>26</v>
      </c>
      <c r="C47" s="17">
        <v>8</v>
      </c>
      <c r="D47" s="17">
        <v>24</v>
      </c>
    </row>
    <row r="48" spans="1:4">
      <c r="A48" s="17">
        <v>8.5</v>
      </c>
      <c r="B48" s="17">
        <v>20</v>
      </c>
      <c r="C48" s="17">
        <v>9</v>
      </c>
      <c r="D48" s="17">
        <v>10</v>
      </c>
    </row>
    <row r="49" spans="1:4">
      <c r="A49" s="17">
        <v>9</v>
      </c>
      <c r="B49" s="17">
        <v>24.49</v>
      </c>
      <c r="C49" s="17">
        <v>5</v>
      </c>
      <c r="D49" s="17">
        <v>19</v>
      </c>
    </row>
    <row r="50" spans="1:4">
      <c r="A50" s="17">
        <v>9.6</v>
      </c>
      <c r="B50" s="17">
        <v>25.87</v>
      </c>
      <c r="C50" s="17">
        <v>6</v>
      </c>
      <c r="D50" s="17">
        <v>8</v>
      </c>
    </row>
    <row r="51" spans="1:4">
      <c r="A51" s="17">
        <v>9</v>
      </c>
      <c r="B51" s="17">
        <v>26.88</v>
      </c>
      <c r="C51" s="17">
        <v>6</v>
      </c>
      <c r="D51" s="17">
        <v>39</v>
      </c>
    </row>
    <row r="52" spans="1:4">
      <c r="A52" s="17">
        <v>9.6</v>
      </c>
      <c r="B52" s="17">
        <v>26</v>
      </c>
      <c r="C52" s="17">
        <v>7</v>
      </c>
      <c r="D52" s="17">
        <v>21</v>
      </c>
    </row>
    <row r="53" spans="1:4">
      <c r="A53" s="17">
        <v>9.8000000000000007</v>
      </c>
      <c r="B53" s="17">
        <v>30</v>
      </c>
      <c r="C53" s="17">
        <v>6</v>
      </c>
      <c r="D53" s="17">
        <v>24</v>
      </c>
    </row>
    <row r="54" spans="1:4">
      <c r="A54" s="17">
        <v>9.5</v>
      </c>
      <c r="B54" s="17">
        <v>23</v>
      </c>
      <c r="C54" s="17">
        <v>7</v>
      </c>
      <c r="D54" s="17">
        <v>22</v>
      </c>
    </row>
    <row r="55" spans="1:4">
      <c r="A55" s="17">
        <v>10.3</v>
      </c>
      <c r="B55" s="17">
        <v>29.7</v>
      </c>
      <c r="C55" s="17">
        <v>5</v>
      </c>
      <c r="D55" s="17">
        <v>36</v>
      </c>
    </row>
    <row r="56" spans="1:4">
      <c r="A56" s="17">
        <v>10</v>
      </c>
      <c r="B56" s="17">
        <v>23</v>
      </c>
      <c r="C56" s="17">
        <v>3</v>
      </c>
      <c r="D56" s="17">
        <v>29</v>
      </c>
    </row>
    <row r="57" spans="1:4">
      <c r="A57" s="17">
        <v>10</v>
      </c>
      <c r="B57" s="17">
        <v>33.72</v>
      </c>
      <c r="C57" s="17">
        <v>7</v>
      </c>
      <c r="D57" s="17">
        <v>22</v>
      </c>
    </row>
    <row r="58" spans="1:4">
      <c r="A58" s="17">
        <v>11.2</v>
      </c>
      <c r="B58" s="17">
        <v>37.299999999999997</v>
      </c>
      <c r="C58" s="17">
        <v>15</v>
      </c>
      <c r="D58" s="17">
        <v>22</v>
      </c>
    </row>
    <row r="59" spans="1:4">
      <c r="A59" s="17">
        <v>11</v>
      </c>
      <c r="B59" s="17">
        <v>30.29</v>
      </c>
      <c r="C59" s="17">
        <v>10</v>
      </c>
      <c r="D59" s="17">
        <v>22</v>
      </c>
    </row>
    <row r="60" spans="1:4">
      <c r="A60" s="17">
        <v>10.5</v>
      </c>
      <c r="B60" s="17">
        <v>32</v>
      </c>
      <c r="C60" s="17">
        <v>11</v>
      </c>
      <c r="D60" s="17">
        <v>19</v>
      </c>
    </row>
    <row r="61" spans="1:4">
      <c r="A61" s="17">
        <v>10.8</v>
      </c>
      <c r="B61" s="17">
        <v>30.4</v>
      </c>
      <c r="C61" s="17">
        <v>9</v>
      </c>
      <c r="D61" s="17">
        <v>19</v>
      </c>
    </row>
    <row r="62" spans="1:4">
      <c r="A62" s="17">
        <v>11.5</v>
      </c>
      <c r="B62" s="17">
        <v>26.17</v>
      </c>
      <c r="C62" s="17">
        <v>2</v>
      </c>
      <c r="D62" s="17">
        <v>11</v>
      </c>
    </row>
    <row r="63" spans="1:4">
      <c r="A63" s="17">
        <v>11.35</v>
      </c>
      <c r="B63" s="17">
        <v>36.5</v>
      </c>
      <c r="C63" s="17">
        <v>13</v>
      </c>
      <c r="D63" s="17">
        <v>20</v>
      </c>
    </row>
    <row r="64" spans="1:4">
      <c r="A64" s="17">
        <v>11.5</v>
      </c>
      <c r="B64" s="17">
        <v>36</v>
      </c>
      <c r="C64" s="17">
        <v>8</v>
      </c>
      <c r="D64" s="17">
        <v>26</v>
      </c>
    </row>
    <row r="65" spans="1:4">
      <c r="A65" s="17">
        <v>12.4</v>
      </c>
      <c r="B65" s="17">
        <v>43</v>
      </c>
      <c r="C65" s="17">
        <v>15</v>
      </c>
      <c r="D65" s="17">
        <v>12</v>
      </c>
    </row>
    <row r="66" spans="1:4">
      <c r="A66" s="17">
        <v>12.6</v>
      </c>
      <c r="B66" s="17">
        <v>28</v>
      </c>
      <c r="C66" s="17">
        <v>10</v>
      </c>
      <c r="D66" s="17">
        <v>12</v>
      </c>
    </row>
    <row r="67" spans="1:4">
      <c r="A67" s="17">
        <v>12.5</v>
      </c>
      <c r="B67" s="17">
        <v>37</v>
      </c>
      <c r="C67" s="17">
        <v>10</v>
      </c>
      <c r="D67" s="17">
        <v>20</v>
      </c>
    </row>
    <row r="68" spans="1:4">
      <c r="A68" s="17">
        <v>13.1</v>
      </c>
      <c r="B68" s="17">
        <v>40.32</v>
      </c>
      <c r="C68" s="17">
        <v>13</v>
      </c>
      <c r="D68" s="17">
        <v>20</v>
      </c>
    </row>
    <row r="69" spans="1:4">
      <c r="A69" s="17">
        <v>13.3</v>
      </c>
      <c r="B69" s="17">
        <v>40.229999999999997</v>
      </c>
      <c r="C69" s="17">
        <v>13</v>
      </c>
      <c r="D69" s="17">
        <v>20</v>
      </c>
    </row>
    <row r="70" spans="1:4">
      <c r="A70" s="17">
        <v>13</v>
      </c>
      <c r="B70" s="17">
        <v>46.4</v>
      </c>
      <c r="C70" s="17">
        <v>11</v>
      </c>
      <c r="D70" s="17">
        <v>21</v>
      </c>
    </row>
    <row r="71" spans="1:4">
      <c r="A71" s="17">
        <v>13.2</v>
      </c>
      <c r="B71" s="17">
        <v>32.75</v>
      </c>
      <c r="C71" s="17">
        <v>8</v>
      </c>
      <c r="D71" s="17">
        <v>41</v>
      </c>
    </row>
    <row r="72" spans="1:4">
      <c r="A72" s="17">
        <v>14.5</v>
      </c>
      <c r="B72" s="17">
        <v>42</v>
      </c>
      <c r="C72" s="17">
        <v>8</v>
      </c>
      <c r="D72" s="17">
        <v>14</v>
      </c>
    </row>
    <row r="73" spans="1:4">
      <c r="A73" s="17">
        <v>14.5</v>
      </c>
      <c r="B73" s="17">
        <v>45.44</v>
      </c>
      <c r="C73" s="17">
        <v>8</v>
      </c>
      <c r="D73" s="17">
        <v>18</v>
      </c>
    </row>
    <row r="74" spans="1:4">
      <c r="A74" s="17">
        <v>13.5</v>
      </c>
      <c r="B74" s="17">
        <v>40.130000000000003</v>
      </c>
      <c r="C74" s="17">
        <v>13</v>
      </c>
      <c r="D74" s="17">
        <v>12</v>
      </c>
    </row>
    <row r="75" spans="1:4">
      <c r="A75" s="17">
        <v>13.5</v>
      </c>
      <c r="B75" s="17">
        <v>32.299999999999997</v>
      </c>
      <c r="C75" s="17">
        <v>5</v>
      </c>
      <c r="D75" s="17">
        <v>0</v>
      </c>
    </row>
    <row r="76" spans="1:4">
      <c r="A76" s="17">
        <v>14</v>
      </c>
      <c r="B76" s="17">
        <v>45</v>
      </c>
      <c r="C76" s="17">
        <v>9</v>
      </c>
      <c r="D76" s="17">
        <v>21</v>
      </c>
    </row>
    <row r="77" spans="1:4">
      <c r="A77" s="17">
        <v>14.5</v>
      </c>
      <c r="B77" s="17">
        <v>44.09</v>
      </c>
      <c r="C77" s="17">
        <v>7</v>
      </c>
      <c r="D77" s="17">
        <v>10</v>
      </c>
    </row>
    <row r="78" spans="1:4">
      <c r="A78" s="17">
        <v>14.5</v>
      </c>
      <c r="B78" s="17">
        <v>45.32</v>
      </c>
      <c r="C78" s="17">
        <v>8</v>
      </c>
      <c r="D78" s="17">
        <v>13</v>
      </c>
    </row>
    <row r="79" spans="1:4">
      <c r="A79" s="17">
        <v>14.4</v>
      </c>
      <c r="B79" s="17">
        <v>45</v>
      </c>
      <c r="C79" s="17">
        <v>8</v>
      </c>
      <c r="D79" s="17">
        <v>13</v>
      </c>
    </row>
    <row r="80" spans="1:4">
      <c r="A80" s="17">
        <v>14.5</v>
      </c>
      <c r="B80" s="17">
        <v>49.5</v>
      </c>
      <c r="C80" s="17">
        <v>15</v>
      </c>
      <c r="D80" s="17">
        <v>21</v>
      </c>
    </row>
    <row r="81" spans="1:4">
      <c r="A81" s="17">
        <v>16.100000000000001</v>
      </c>
      <c r="B81" s="17">
        <v>50.56</v>
      </c>
      <c r="C81" s="17">
        <v>10</v>
      </c>
      <c r="D81" s="17">
        <v>17</v>
      </c>
    </row>
    <row r="82" spans="1:4">
      <c r="A82" s="17">
        <v>14.8</v>
      </c>
      <c r="B82" s="17">
        <v>59.1</v>
      </c>
      <c r="C82" s="17">
        <v>7</v>
      </c>
      <c r="D82" s="17">
        <v>28</v>
      </c>
    </row>
    <row r="83" spans="1:4">
      <c r="A83" s="17">
        <v>14.8</v>
      </c>
      <c r="B83" s="17">
        <v>37.9</v>
      </c>
      <c r="C83" s="17">
        <v>3</v>
      </c>
      <c r="D83" s="17">
        <v>14</v>
      </c>
    </row>
    <row r="84" spans="1:4">
      <c r="A84" s="17">
        <v>15</v>
      </c>
      <c r="B84" s="17">
        <v>41.01</v>
      </c>
      <c r="C84" s="17">
        <v>8</v>
      </c>
      <c r="D84" s="17">
        <v>12</v>
      </c>
    </row>
    <row r="85" spans="1:4">
      <c r="A85" s="17">
        <v>16.2</v>
      </c>
      <c r="B85" s="17">
        <v>40.32</v>
      </c>
      <c r="C85" s="17">
        <v>3</v>
      </c>
      <c r="D85" s="17">
        <v>11</v>
      </c>
    </row>
    <row r="86" spans="1:4">
      <c r="A86" s="17">
        <v>15.9</v>
      </c>
      <c r="B86" s="17">
        <v>53.46</v>
      </c>
      <c r="C86" s="17">
        <v>8</v>
      </c>
      <c r="D86" s="17">
        <v>25</v>
      </c>
    </row>
    <row r="87" spans="1:4">
      <c r="A87" s="17">
        <v>16.5</v>
      </c>
      <c r="B87" s="17">
        <v>55.3</v>
      </c>
      <c r="C87" s="17">
        <v>15</v>
      </c>
      <c r="D87" s="17">
        <v>22</v>
      </c>
    </row>
    <row r="88" spans="1:4">
      <c r="A88" s="17">
        <v>17.5</v>
      </c>
      <c r="B88" s="17">
        <v>66.06</v>
      </c>
      <c r="C88" s="17">
        <v>12</v>
      </c>
      <c r="D88" s="17">
        <v>14</v>
      </c>
    </row>
    <row r="89" spans="1:4">
      <c r="A89" s="17">
        <v>17.5</v>
      </c>
      <c r="B89" s="17">
        <v>48</v>
      </c>
      <c r="C89" s="17">
        <v>11</v>
      </c>
      <c r="D89" s="17">
        <v>8</v>
      </c>
    </row>
    <row r="90" spans="1:4">
      <c r="A90" s="17">
        <v>18.5</v>
      </c>
      <c r="B90" s="17">
        <v>64.59</v>
      </c>
      <c r="C90" s="17">
        <v>15</v>
      </c>
      <c r="D90" s="17">
        <v>22</v>
      </c>
    </row>
    <row r="91" spans="1:4">
      <c r="A91" s="17">
        <v>21</v>
      </c>
      <c r="B91" s="17">
        <v>56.07</v>
      </c>
      <c r="C91" s="17">
        <v>3</v>
      </c>
      <c r="D91" s="17">
        <v>15</v>
      </c>
    </row>
    <row r="92" spans="1:4">
      <c r="A92" s="17">
        <v>20.100000000000001</v>
      </c>
      <c r="B92" s="17">
        <v>52.22</v>
      </c>
      <c r="C92" s="17">
        <v>7</v>
      </c>
      <c r="D92" s="17">
        <v>9</v>
      </c>
    </row>
    <row r="93" spans="1:4">
      <c r="A93" s="17">
        <v>21</v>
      </c>
      <c r="B93" s="17">
        <v>78.709999999999994</v>
      </c>
      <c r="C93" s="17">
        <v>15</v>
      </c>
      <c r="D93" s="17">
        <v>11</v>
      </c>
    </row>
    <row r="94" spans="1:4">
      <c r="A94" s="17">
        <v>22</v>
      </c>
      <c r="B94" s="17">
        <v>81.55</v>
      </c>
      <c r="C94" s="17">
        <v>10</v>
      </c>
      <c r="D94" s="17">
        <v>12</v>
      </c>
    </row>
    <row r="95" spans="1:4">
      <c r="A95" s="17">
        <v>23</v>
      </c>
      <c r="B95" s="17">
        <v>63</v>
      </c>
      <c r="C95" s="17">
        <v>8</v>
      </c>
      <c r="D95" s="17">
        <v>11</v>
      </c>
    </row>
    <row r="96" spans="1:4">
      <c r="A96" s="28">
        <v>25</v>
      </c>
      <c r="B96" s="28">
        <v>83</v>
      </c>
      <c r="C96" s="28">
        <v>9</v>
      </c>
      <c r="D96" s="28">
        <v>14</v>
      </c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85"/>
  <sheetViews>
    <sheetView workbookViewId="0">
      <selection activeCell="B2" sqref="B2"/>
    </sheetView>
  </sheetViews>
  <sheetFormatPr defaultRowHeight="13.5"/>
  <cols>
    <col min="1" max="1" width="14.75" customWidth="1"/>
    <col min="2" max="4" width="10.375" customWidth="1"/>
  </cols>
  <sheetData>
    <row r="1" spans="1:4">
      <c r="B1" t="s">
        <v>163</v>
      </c>
    </row>
    <row r="2" spans="1:4">
      <c r="A2" t="s">
        <v>6</v>
      </c>
    </row>
    <row r="3" spans="1:4">
      <c r="A3" s="1" t="s">
        <v>4</v>
      </c>
      <c r="B3" s="1"/>
      <c r="C3" s="1"/>
      <c r="D3" s="1"/>
    </row>
    <row r="4" spans="1:4" ht="27">
      <c r="A4" s="29" t="s">
        <v>3</v>
      </c>
      <c r="B4" s="29" t="s">
        <v>5</v>
      </c>
      <c r="C4" s="29" t="s">
        <v>0</v>
      </c>
      <c r="D4" s="29" t="s">
        <v>1</v>
      </c>
    </row>
    <row r="5" spans="1:4">
      <c r="A5" s="27">
        <v>4</v>
      </c>
      <c r="B5" s="27">
        <v>18.36</v>
      </c>
      <c r="C5" s="27">
        <v>7</v>
      </c>
      <c r="D5" s="27">
        <v>25</v>
      </c>
    </row>
    <row r="6" spans="1:4">
      <c r="A6" s="17">
        <v>5.15</v>
      </c>
      <c r="B6" s="17">
        <v>28.25</v>
      </c>
      <c r="C6" s="17">
        <v>4</v>
      </c>
      <c r="D6" s="17">
        <v>34</v>
      </c>
    </row>
    <row r="7" spans="1:4">
      <c r="A7" s="17">
        <v>6.4</v>
      </c>
      <c r="B7" s="17">
        <v>50.44</v>
      </c>
      <c r="C7" s="17">
        <v>18</v>
      </c>
      <c r="D7" s="17">
        <v>20</v>
      </c>
    </row>
    <row r="8" spans="1:4">
      <c r="A8" s="17">
        <v>7.4</v>
      </c>
      <c r="B8" s="17">
        <v>60.5</v>
      </c>
      <c r="C8" s="17">
        <v>11</v>
      </c>
      <c r="D8" s="17">
        <v>15</v>
      </c>
    </row>
    <row r="9" spans="1:4">
      <c r="A9" s="17">
        <v>7.8</v>
      </c>
      <c r="B9" s="17">
        <v>55</v>
      </c>
      <c r="C9" s="17">
        <v>5</v>
      </c>
      <c r="D9" s="17">
        <v>23</v>
      </c>
    </row>
    <row r="10" spans="1:4">
      <c r="A10" s="17">
        <v>9</v>
      </c>
      <c r="B10" s="17">
        <v>59.45</v>
      </c>
      <c r="C10" s="17">
        <v>10</v>
      </c>
      <c r="D10" s="17">
        <v>19</v>
      </c>
    </row>
    <row r="11" spans="1:4">
      <c r="A11" s="17">
        <v>13.8</v>
      </c>
      <c r="B11" s="17">
        <v>106.37</v>
      </c>
      <c r="C11" s="17">
        <v>17</v>
      </c>
      <c r="D11" s="17">
        <v>20</v>
      </c>
    </row>
    <row r="12" spans="1:4">
      <c r="A12" s="17">
        <v>3.5</v>
      </c>
      <c r="B12" s="17">
        <v>24.15</v>
      </c>
      <c r="C12" s="17">
        <v>22</v>
      </c>
      <c r="D12" s="17">
        <v>25</v>
      </c>
    </row>
    <row r="13" spans="1:4">
      <c r="A13" s="17">
        <v>3.7</v>
      </c>
      <c r="B13" s="17">
        <v>19.100000000000001</v>
      </c>
      <c r="C13" s="17">
        <v>19</v>
      </c>
      <c r="D13" s="17">
        <v>20</v>
      </c>
    </row>
    <row r="14" spans="1:4">
      <c r="A14" s="17">
        <v>4.0999999999999996</v>
      </c>
      <c r="B14" s="17">
        <v>15.59</v>
      </c>
      <c r="C14" s="17">
        <v>26</v>
      </c>
      <c r="D14" s="17">
        <v>18</v>
      </c>
    </row>
    <row r="15" spans="1:4">
      <c r="A15" s="17">
        <v>4.2</v>
      </c>
      <c r="B15" s="17">
        <v>17.39</v>
      </c>
      <c r="C15" s="17">
        <v>15</v>
      </c>
      <c r="D15" s="17">
        <v>21</v>
      </c>
    </row>
    <row r="16" spans="1:4">
      <c r="A16" s="17">
        <v>4.2</v>
      </c>
      <c r="B16" s="17">
        <v>18.3</v>
      </c>
      <c r="C16" s="17">
        <v>13</v>
      </c>
      <c r="D16" s="17">
        <v>23</v>
      </c>
    </row>
    <row r="17" spans="1:4">
      <c r="A17" s="17">
        <v>4.2</v>
      </c>
      <c r="B17" s="17">
        <v>19.87</v>
      </c>
      <c r="C17" s="17">
        <v>13</v>
      </c>
      <c r="D17" s="17">
        <v>25</v>
      </c>
    </row>
    <row r="18" spans="1:4">
      <c r="A18" s="17">
        <v>4.3</v>
      </c>
      <c r="B18" s="17">
        <v>17.100000000000001</v>
      </c>
      <c r="C18" s="17">
        <v>8</v>
      </c>
      <c r="D18" s="17">
        <v>24</v>
      </c>
    </row>
    <row r="19" spans="1:4">
      <c r="A19" s="17">
        <v>4.8499999999999996</v>
      </c>
      <c r="B19" s="17">
        <v>16.04</v>
      </c>
      <c r="C19" s="17">
        <v>8</v>
      </c>
      <c r="D19" s="17">
        <v>24</v>
      </c>
    </row>
    <row r="20" spans="1:4">
      <c r="A20" s="17">
        <v>4.5999999999999996</v>
      </c>
      <c r="B20" s="17">
        <v>22.36</v>
      </c>
      <c r="C20" s="17">
        <v>27</v>
      </c>
      <c r="D20" s="17">
        <v>22</v>
      </c>
    </row>
    <row r="21" spans="1:4">
      <c r="A21" s="17">
        <v>4.5999999999999996</v>
      </c>
      <c r="B21" s="17">
        <v>16.2</v>
      </c>
      <c r="C21" s="17">
        <v>8</v>
      </c>
      <c r="D21" s="17">
        <v>24</v>
      </c>
    </row>
    <row r="22" spans="1:4">
      <c r="A22" s="17">
        <v>4.7</v>
      </c>
      <c r="B22" s="17">
        <v>17.47</v>
      </c>
      <c r="C22" s="17">
        <v>19</v>
      </c>
      <c r="D22" s="17">
        <v>21</v>
      </c>
    </row>
    <row r="23" spans="1:4">
      <c r="A23" s="17">
        <v>4.8</v>
      </c>
      <c r="B23" s="17">
        <v>18.63</v>
      </c>
      <c r="C23" s="17">
        <v>20</v>
      </c>
      <c r="D23" s="17">
        <v>20</v>
      </c>
    </row>
    <row r="24" spans="1:4">
      <c r="A24" s="17">
        <v>5.05</v>
      </c>
      <c r="B24" s="17">
        <v>16.059999999999999</v>
      </c>
      <c r="C24" s="17">
        <v>8</v>
      </c>
      <c r="D24" s="17">
        <v>24</v>
      </c>
    </row>
    <row r="25" spans="1:4">
      <c r="A25" s="17">
        <v>4.8</v>
      </c>
      <c r="B25" s="17">
        <v>18.63</v>
      </c>
      <c r="C25" s="17">
        <v>28</v>
      </c>
      <c r="D25" s="17">
        <v>20</v>
      </c>
    </row>
    <row r="26" spans="1:4">
      <c r="A26" s="17">
        <v>4.5999999999999996</v>
      </c>
      <c r="B26" s="17">
        <v>17.73</v>
      </c>
      <c r="C26" s="17">
        <v>15</v>
      </c>
      <c r="D26" s="17">
        <v>23</v>
      </c>
    </row>
    <row r="27" spans="1:4">
      <c r="A27" s="17">
        <v>5.0999999999999996</v>
      </c>
      <c r="B27" s="17">
        <v>33.119999999999997</v>
      </c>
      <c r="C27" s="17">
        <v>13</v>
      </c>
      <c r="D27" s="17">
        <v>18</v>
      </c>
    </row>
    <row r="28" spans="1:4">
      <c r="A28" s="17">
        <v>5.6</v>
      </c>
      <c r="B28" s="17">
        <v>39.74</v>
      </c>
      <c r="C28" s="17">
        <v>32</v>
      </c>
      <c r="D28" s="17">
        <v>17</v>
      </c>
    </row>
    <row r="29" spans="1:4">
      <c r="A29" s="17">
        <v>5.8</v>
      </c>
      <c r="B29" s="17">
        <v>17.329999999999998</v>
      </c>
      <c r="C29" s="17">
        <v>5</v>
      </c>
      <c r="D29" s="17">
        <v>16</v>
      </c>
    </row>
    <row r="30" spans="1:4">
      <c r="A30" s="17">
        <v>5.7</v>
      </c>
      <c r="B30" s="17">
        <v>21.87</v>
      </c>
      <c r="C30" s="17">
        <v>21</v>
      </c>
      <c r="D30" s="17">
        <v>14</v>
      </c>
    </row>
    <row r="31" spans="1:4">
      <c r="A31" s="17">
        <v>5.7</v>
      </c>
      <c r="B31" s="17">
        <v>24.71</v>
      </c>
      <c r="C31" s="17">
        <v>22</v>
      </c>
      <c r="D31" s="17">
        <v>10</v>
      </c>
    </row>
    <row r="32" spans="1:4">
      <c r="A32" s="17">
        <v>5.8</v>
      </c>
      <c r="B32" s="17">
        <v>27.54</v>
      </c>
      <c r="C32" s="17">
        <v>15</v>
      </c>
      <c r="D32" s="17">
        <v>8</v>
      </c>
    </row>
    <row r="33" spans="1:4">
      <c r="A33" s="17">
        <v>6</v>
      </c>
      <c r="B33" s="17">
        <v>25.27</v>
      </c>
      <c r="C33" s="17">
        <v>16</v>
      </c>
      <c r="D33" s="17">
        <v>7</v>
      </c>
    </row>
    <row r="34" spans="1:4">
      <c r="A34" s="17">
        <v>6.2</v>
      </c>
      <c r="B34" s="17">
        <v>21.48</v>
      </c>
      <c r="C34" s="17">
        <v>6</v>
      </c>
      <c r="D34" s="17">
        <v>7</v>
      </c>
    </row>
    <row r="35" spans="1:4">
      <c r="A35" s="17">
        <v>6.6</v>
      </c>
      <c r="B35" s="17">
        <v>20.350000000000001</v>
      </c>
      <c r="C35" s="17">
        <v>4</v>
      </c>
      <c r="D35" s="17">
        <v>11</v>
      </c>
    </row>
    <row r="36" spans="1:4">
      <c r="A36" s="17">
        <v>6</v>
      </c>
      <c r="B36" s="17">
        <v>35.74</v>
      </c>
      <c r="C36" s="17">
        <v>10</v>
      </c>
      <c r="D36" s="17">
        <v>30</v>
      </c>
    </row>
    <row r="37" spans="1:4">
      <c r="A37" s="17">
        <v>6.7</v>
      </c>
      <c r="B37" s="17">
        <v>19.88</v>
      </c>
      <c r="C37" s="17">
        <v>5</v>
      </c>
      <c r="D37" s="17">
        <v>8</v>
      </c>
    </row>
    <row r="38" spans="1:4">
      <c r="A38" s="17">
        <v>6.5</v>
      </c>
      <c r="B38" s="17">
        <v>24.18</v>
      </c>
      <c r="C38" s="17">
        <v>15</v>
      </c>
      <c r="D38" s="17">
        <v>7</v>
      </c>
    </row>
    <row r="39" spans="1:4">
      <c r="A39" s="17">
        <v>6.7</v>
      </c>
      <c r="B39" s="17">
        <v>24.84</v>
      </c>
      <c r="C39" s="17">
        <v>15</v>
      </c>
      <c r="D39" s="17">
        <v>9</v>
      </c>
    </row>
    <row r="40" spans="1:4">
      <c r="A40" s="17">
        <v>6.6</v>
      </c>
      <c r="B40" s="17">
        <v>40.75</v>
      </c>
      <c r="C40" s="17">
        <v>31</v>
      </c>
      <c r="D40" s="17">
        <v>15</v>
      </c>
    </row>
    <row r="41" spans="1:4">
      <c r="A41" s="17">
        <v>7</v>
      </c>
      <c r="B41" s="17">
        <v>23.04</v>
      </c>
      <c r="C41" s="17">
        <v>4</v>
      </c>
      <c r="D41" s="17">
        <v>11</v>
      </c>
    </row>
    <row r="42" spans="1:4">
      <c r="A42" s="17">
        <v>6.8</v>
      </c>
      <c r="B42" s="17">
        <v>27.53</v>
      </c>
      <c r="C42" s="17">
        <v>19</v>
      </c>
      <c r="D42" s="17">
        <v>8</v>
      </c>
    </row>
    <row r="43" spans="1:4">
      <c r="A43" s="17">
        <v>6.7</v>
      </c>
      <c r="B43" s="17">
        <v>43.74</v>
      </c>
      <c r="C43" s="17">
        <v>13</v>
      </c>
      <c r="D43" s="17">
        <v>24</v>
      </c>
    </row>
    <row r="44" spans="1:4">
      <c r="A44" s="17">
        <v>6.9</v>
      </c>
      <c r="B44" s="17">
        <v>34.78</v>
      </c>
      <c r="C44" s="17">
        <v>13</v>
      </c>
      <c r="D44" s="17">
        <v>24</v>
      </c>
    </row>
    <row r="45" spans="1:4">
      <c r="A45" s="17">
        <v>7.1</v>
      </c>
      <c r="B45" s="17">
        <v>50.09</v>
      </c>
      <c r="C45" s="17">
        <v>23</v>
      </c>
      <c r="D45" s="17">
        <v>23</v>
      </c>
    </row>
    <row r="46" spans="1:4">
      <c r="A46" s="17">
        <v>7.4</v>
      </c>
      <c r="B46" s="17">
        <v>23.4</v>
      </c>
      <c r="C46" s="17">
        <v>7</v>
      </c>
      <c r="D46" s="17">
        <v>7</v>
      </c>
    </row>
    <row r="47" spans="1:4">
      <c r="A47" s="17">
        <v>7.7</v>
      </c>
      <c r="B47" s="17">
        <v>28.11</v>
      </c>
      <c r="C47" s="17">
        <v>5</v>
      </c>
      <c r="D47" s="17">
        <v>7</v>
      </c>
    </row>
    <row r="48" spans="1:4">
      <c r="A48" s="17">
        <v>7.3</v>
      </c>
      <c r="B48" s="17">
        <v>40.29</v>
      </c>
      <c r="C48" s="17">
        <v>23</v>
      </c>
      <c r="D48" s="17">
        <v>12</v>
      </c>
    </row>
    <row r="49" spans="1:4">
      <c r="A49" s="17">
        <v>7.5</v>
      </c>
      <c r="B49" s="17">
        <v>50.4</v>
      </c>
      <c r="C49" s="17">
        <v>27</v>
      </c>
      <c r="D49" s="17">
        <v>0</v>
      </c>
    </row>
    <row r="50" spans="1:4">
      <c r="A50" s="17">
        <v>7.7</v>
      </c>
      <c r="B50" s="17">
        <v>40.090000000000003</v>
      </c>
      <c r="C50" s="17">
        <v>5</v>
      </c>
      <c r="D50" s="17">
        <v>25</v>
      </c>
    </row>
    <row r="51" spans="1:4">
      <c r="A51" s="17">
        <v>7.8</v>
      </c>
      <c r="B51" s="17">
        <v>52.17</v>
      </c>
      <c r="C51" s="17">
        <v>18</v>
      </c>
      <c r="D51" s="17">
        <v>21</v>
      </c>
    </row>
    <row r="52" spans="1:4">
      <c r="A52" s="17">
        <v>8</v>
      </c>
      <c r="B52" s="17">
        <v>28.73</v>
      </c>
      <c r="C52" s="17">
        <v>6</v>
      </c>
      <c r="D52" s="17">
        <v>7</v>
      </c>
    </row>
    <row r="53" spans="1:4">
      <c r="A53" s="17">
        <v>7.8</v>
      </c>
      <c r="B53" s="17">
        <v>56.65</v>
      </c>
      <c r="C53" s="17">
        <v>23</v>
      </c>
      <c r="D53" s="17">
        <v>17</v>
      </c>
    </row>
    <row r="54" spans="1:4">
      <c r="A54" s="17">
        <v>8.1999999999999993</v>
      </c>
      <c r="B54" s="17">
        <v>55</v>
      </c>
      <c r="C54" s="17">
        <v>13</v>
      </c>
      <c r="D54" s="17">
        <v>15</v>
      </c>
    </row>
    <row r="55" spans="1:4">
      <c r="A55" s="17">
        <v>8.4</v>
      </c>
      <c r="B55" s="17">
        <v>60.48</v>
      </c>
      <c r="C55" s="17">
        <v>16</v>
      </c>
      <c r="D55" s="17">
        <v>15</v>
      </c>
    </row>
    <row r="56" spans="1:4">
      <c r="A56" s="17">
        <v>8.8000000000000007</v>
      </c>
      <c r="B56" s="17">
        <v>66.7</v>
      </c>
      <c r="C56" s="17">
        <v>16</v>
      </c>
      <c r="D56" s="17">
        <v>14</v>
      </c>
    </row>
    <row r="57" spans="1:4">
      <c r="A57" s="17">
        <v>8.8000000000000007</v>
      </c>
      <c r="B57" s="17">
        <v>35.17</v>
      </c>
      <c r="C57" s="17">
        <v>6</v>
      </c>
      <c r="D57" s="17">
        <v>7</v>
      </c>
    </row>
    <row r="58" spans="1:4">
      <c r="A58" s="17">
        <v>8.8000000000000007</v>
      </c>
      <c r="B58" s="17">
        <v>48.64</v>
      </c>
      <c r="C58" s="17">
        <v>5</v>
      </c>
      <c r="D58" s="17">
        <v>22</v>
      </c>
    </row>
    <row r="59" spans="1:4">
      <c r="A59" s="17">
        <v>9.3000000000000007</v>
      </c>
      <c r="B59" s="17">
        <v>41.04</v>
      </c>
      <c r="C59" s="17">
        <v>14</v>
      </c>
      <c r="D59" s="17">
        <v>14</v>
      </c>
    </row>
    <row r="60" spans="1:4">
      <c r="A60" s="17">
        <v>10.5</v>
      </c>
      <c r="B60" s="17">
        <v>76.17</v>
      </c>
      <c r="C60" s="17">
        <v>20</v>
      </c>
      <c r="D60" s="17">
        <v>22</v>
      </c>
    </row>
    <row r="61" spans="1:4">
      <c r="A61" s="17">
        <v>11.2</v>
      </c>
      <c r="B61" s="17">
        <v>60.12</v>
      </c>
      <c r="C61" s="17">
        <v>9</v>
      </c>
      <c r="D61" s="17">
        <v>16</v>
      </c>
    </row>
    <row r="62" spans="1:4">
      <c r="A62" s="17">
        <v>10.9</v>
      </c>
      <c r="B62" s="17">
        <v>60.9</v>
      </c>
      <c r="C62" s="17">
        <v>17</v>
      </c>
      <c r="D62" s="17">
        <v>11</v>
      </c>
    </row>
    <row r="63" spans="1:4">
      <c r="A63" s="17">
        <v>12.4</v>
      </c>
      <c r="B63" s="17">
        <v>65.569999999999993</v>
      </c>
      <c r="C63" s="17">
        <v>8</v>
      </c>
      <c r="D63" s="17">
        <v>13</v>
      </c>
    </row>
    <row r="64" spans="1:4">
      <c r="A64" s="17">
        <v>12.4</v>
      </c>
      <c r="B64" s="17">
        <v>58.5</v>
      </c>
      <c r="C64" s="17">
        <v>17</v>
      </c>
      <c r="D64" s="17">
        <v>11</v>
      </c>
    </row>
    <row r="65" spans="1:4">
      <c r="A65" s="17">
        <v>15.5</v>
      </c>
      <c r="B65" s="17">
        <v>81.91</v>
      </c>
      <c r="C65" s="17">
        <v>17</v>
      </c>
      <c r="D65" s="17">
        <v>9</v>
      </c>
    </row>
    <row r="66" spans="1:4">
      <c r="A66" s="17">
        <v>15</v>
      </c>
      <c r="B66" s="17">
        <v>84.39</v>
      </c>
      <c r="C66" s="17">
        <v>2</v>
      </c>
      <c r="D66" s="17">
        <v>24</v>
      </c>
    </row>
    <row r="67" spans="1:4">
      <c r="A67" s="17">
        <v>3.4</v>
      </c>
      <c r="B67" s="17">
        <v>17.39</v>
      </c>
      <c r="C67" s="17">
        <v>10</v>
      </c>
      <c r="D67" s="17">
        <v>24</v>
      </c>
    </row>
    <row r="68" spans="1:4">
      <c r="A68" s="17">
        <v>3.4</v>
      </c>
      <c r="B68" s="17">
        <v>14.87</v>
      </c>
      <c r="C68" s="17">
        <v>8</v>
      </c>
      <c r="D68" s="17">
        <v>26</v>
      </c>
    </row>
    <row r="69" spans="1:4">
      <c r="A69" s="17">
        <v>3.4</v>
      </c>
      <c r="B69" s="17">
        <v>14.87</v>
      </c>
      <c r="C69" s="17">
        <v>8</v>
      </c>
      <c r="D69" s="17">
        <v>26</v>
      </c>
    </row>
    <row r="70" spans="1:4">
      <c r="A70" s="17">
        <v>3.4</v>
      </c>
      <c r="B70" s="17">
        <v>14.71</v>
      </c>
      <c r="C70" s="17">
        <v>8</v>
      </c>
      <c r="D70" s="17">
        <v>26</v>
      </c>
    </row>
    <row r="71" spans="1:4">
      <c r="A71" s="17">
        <v>3.4</v>
      </c>
      <c r="B71" s="17">
        <v>14.87</v>
      </c>
      <c r="C71" s="17">
        <v>8</v>
      </c>
      <c r="D71" s="17">
        <v>26</v>
      </c>
    </row>
    <row r="72" spans="1:4">
      <c r="A72" s="17">
        <v>3.75</v>
      </c>
      <c r="B72" s="17">
        <v>18.100000000000001</v>
      </c>
      <c r="C72" s="17">
        <v>14</v>
      </c>
      <c r="D72" s="17">
        <v>21</v>
      </c>
    </row>
    <row r="73" spans="1:4">
      <c r="A73" s="17">
        <v>4.2</v>
      </c>
      <c r="B73" s="17">
        <v>18.829999999999998</v>
      </c>
      <c r="C73" s="17">
        <v>3</v>
      </c>
      <c r="D73" s="17">
        <v>20</v>
      </c>
    </row>
    <row r="74" spans="1:4">
      <c r="A74" s="17">
        <v>4.25</v>
      </c>
      <c r="B74" s="17">
        <v>19.73</v>
      </c>
      <c r="C74" s="17">
        <v>15</v>
      </c>
      <c r="D74" s="17">
        <v>19</v>
      </c>
    </row>
    <row r="75" spans="1:4">
      <c r="A75" s="17">
        <v>4</v>
      </c>
      <c r="B75" s="17">
        <v>14.87</v>
      </c>
      <c r="C75" s="17">
        <v>8</v>
      </c>
      <c r="D75" s="17">
        <v>26</v>
      </c>
    </row>
    <row r="76" spans="1:4">
      <c r="A76" s="17">
        <v>4.63</v>
      </c>
      <c r="B76" s="17">
        <v>14.71</v>
      </c>
      <c r="C76" s="17">
        <v>8</v>
      </c>
      <c r="D76" s="17">
        <v>25</v>
      </c>
    </row>
    <row r="77" spans="1:4">
      <c r="A77" s="17">
        <v>4.5999999999999996</v>
      </c>
      <c r="B77" s="17">
        <v>18.010000000000002</v>
      </c>
      <c r="C77" s="17">
        <v>13</v>
      </c>
      <c r="D77" s="17">
        <v>20</v>
      </c>
    </row>
    <row r="78" spans="1:4">
      <c r="A78" s="17">
        <v>4.8</v>
      </c>
      <c r="B78" s="17">
        <v>20.75</v>
      </c>
      <c r="C78" s="17">
        <v>11</v>
      </c>
      <c r="D78" s="17">
        <v>26</v>
      </c>
    </row>
    <row r="79" spans="1:4">
      <c r="A79" s="17">
        <v>5</v>
      </c>
      <c r="B79" s="17">
        <v>20.59</v>
      </c>
      <c r="C79" s="17">
        <v>10</v>
      </c>
      <c r="D79" s="17">
        <v>20</v>
      </c>
    </row>
    <row r="80" spans="1:4">
      <c r="A80" s="17">
        <v>5.4</v>
      </c>
      <c r="B80" s="17">
        <v>22.31</v>
      </c>
      <c r="C80" s="17">
        <v>7</v>
      </c>
      <c r="D80" s="17">
        <v>9</v>
      </c>
    </row>
    <row r="81" spans="1:4">
      <c r="A81" s="17">
        <v>6.2</v>
      </c>
      <c r="B81" s="17">
        <v>24.18</v>
      </c>
      <c r="C81" s="17">
        <v>1</v>
      </c>
      <c r="D81" s="17">
        <v>10</v>
      </c>
    </row>
    <row r="82" spans="1:4">
      <c r="A82" s="17">
        <v>6.3</v>
      </c>
      <c r="B82" s="17">
        <v>24.18</v>
      </c>
      <c r="C82" s="17">
        <v>1</v>
      </c>
      <c r="D82" s="17">
        <v>10</v>
      </c>
    </row>
    <row r="83" spans="1:4">
      <c r="A83" s="28">
        <v>6.6</v>
      </c>
      <c r="B83" s="28">
        <v>23.49</v>
      </c>
      <c r="C83" s="28">
        <v>8</v>
      </c>
      <c r="D83" s="28">
        <v>10</v>
      </c>
    </row>
    <row r="85" spans="1:4">
      <c r="D85">
        <f>AVERAGE(D5:D83)</f>
        <v>17.594936708860761</v>
      </c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11"/>
  <sheetViews>
    <sheetView workbookViewId="0">
      <selection activeCell="A2" sqref="A2"/>
    </sheetView>
  </sheetViews>
  <sheetFormatPr defaultRowHeight="13.5"/>
  <cols>
    <col min="1" max="5" width="12.5" customWidth="1"/>
  </cols>
  <sheetData>
    <row r="1" spans="1:9" ht="14.25" thickBot="1">
      <c r="A1" t="s">
        <v>164</v>
      </c>
      <c r="G1" s="75" t="s">
        <v>22</v>
      </c>
      <c r="H1" s="76"/>
      <c r="I1" s="77"/>
    </row>
    <row r="2" spans="1:9" ht="14.25" thickBot="1">
      <c r="A2" s="12" t="s">
        <v>16</v>
      </c>
      <c r="B2" s="12" t="s">
        <v>17</v>
      </c>
      <c r="C2" s="12" t="s">
        <v>18</v>
      </c>
      <c r="D2" s="12" t="s">
        <v>19</v>
      </c>
      <c r="E2" s="12" t="s">
        <v>20</v>
      </c>
      <c r="F2" s="12" t="s">
        <v>21</v>
      </c>
      <c r="G2" s="8" t="s">
        <v>23</v>
      </c>
      <c r="H2" s="9" t="s">
        <v>24</v>
      </c>
      <c r="I2" s="10" t="s">
        <v>25</v>
      </c>
    </row>
    <row r="3" spans="1:9">
      <c r="A3" s="11">
        <v>2790</v>
      </c>
      <c r="B3" s="12">
        <v>71.239999999999995</v>
      </c>
      <c r="C3" s="13">
        <v>3</v>
      </c>
      <c r="D3" s="12">
        <v>1</v>
      </c>
      <c r="E3" s="13">
        <v>5</v>
      </c>
      <c r="F3" s="12" t="s">
        <v>26</v>
      </c>
      <c r="G3" s="13">
        <v>7</v>
      </c>
      <c r="H3" s="12">
        <v>6</v>
      </c>
      <c r="I3" s="14">
        <f t="shared" ref="I3:I66" si="0">G3+H3</f>
        <v>13</v>
      </c>
    </row>
    <row r="4" spans="1:9">
      <c r="A4" s="15">
        <v>2450</v>
      </c>
      <c r="B4" s="16">
        <v>50.58</v>
      </c>
      <c r="C4" s="17">
        <v>17</v>
      </c>
      <c r="D4" s="16">
        <v>4</v>
      </c>
      <c r="E4" s="17">
        <v>4</v>
      </c>
      <c r="F4" s="16" t="s">
        <v>26</v>
      </c>
      <c r="G4" s="17"/>
      <c r="H4" s="16">
        <v>10</v>
      </c>
      <c r="I4" s="18">
        <f t="shared" si="0"/>
        <v>10</v>
      </c>
    </row>
    <row r="5" spans="1:9">
      <c r="A5" s="15">
        <v>4950</v>
      </c>
      <c r="B5" s="16">
        <v>74.73</v>
      </c>
      <c r="C5" s="17">
        <v>11</v>
      </c>
      <c r="D5" s="16">
        <v>8</v>
      </c>
      <c r="E5" s="17">
        <v>8</v>
      </c>
      <c r="F5" s="16" t="s">
        <v>26</v>
      </c>
      <c r="G5" s="17"/>
      <c r="H5" s="16">
        <v>2</v>
      </c>
      <c r="I5" s="18">
        <f t="shared" si="0"/>
        <v>2</v>
      </c>
    </row>
    <row r="6" spans="1:9">
      <c r="A6" s="15">
        <v>6480</v>
      </c>
      <c r="B6" s="16">
        <v>92.02</v>
      </c>
      <c r="C6" s="17">
        <v>8</v>
      </c>
      <c r="D6" s="16">
        <v>8</v>
      </c>
      <c r="E6" s="17">
        <v>13</v>
      </c>
      <c r="F6" s="16" t="s">
        <v>26</v>
      </c>
      <c r="G6" s="17"/>
      <c r="H6" s="16">
        <v>1</v>
      </c>
      <c r="I6" s="18">
        <f t="shared" si="0"/>
        <v>1</v>
      </c>
    </row>
    <row r="7" spans="1:9">
      <c r="A7" s="15">
        <v>5980</v>
      </c>
      <c r="B7" s="16">
        <v>110.26</v>
      </c>
      <c r="C7" s="17">
        <v>3</v>
      </c>
      <c r="D7" s="16">
        <v>5</v>
      </c>
      <c r="E7" s="17">
        <v>6</v>
      </c>
      <c r="F7" s="16" t="s">
        <v>26</v>
      </c>
      <c r="G7" s="17"/>
      <c r="H7" s="16">
        <v>23</v>
      </c>
      <c r="I7" s="18">
        <f t="shared" si="0"/>
        <v>23</v>
      </c>
    </row>
    <row r="8" spans="1:9">
      <c r="A8" s="15">
        <v>1750</v>
      </c>
      <c r="B8" s="16">
        <v>35.01</v>
      </c>
      <c r="C8" s="17">
        <v>20</v>
      </c>
      <c r="D8" s="16">
        <v>4</v>
      </c>
      <c r="E8" s="17">
        <v>8</v>
      </c>
      <c r="F8" s="16" t="s">
        <v>26</v>
      </c>
      <c r="G8" s="17"/>
      <c r="H8" s="16">
        <v>15</v>
      </c>
      <c r="I8" s="18">
        <f t="shared" si="0"/>
        <v>15</v>
      </c>
    </row>
    <row r="9" spans="1:9">
      <c r="A9" s="15">
        <v>2798</v>
      </c>
      <c r="B9" s="16">
        <v>65.39</v>
      </c>
      <c r="C9" s="17">
        <v>13</v>
      </c>
      <c r="D9" s="16">
        <v>1</v>
      </c>
      <c r="E9" s="17">
        <v>4</v>
      </c>
      <c r="F9" s="16" t="s">
        <v>26</v>
      </c>
      <c r="G9" s="17"/>
      <c r="H9" s="16">
        <v>13</v>
      </c>
      <c r="I9" s="18">
        <f t="shared" si="0"/>
        <v>13</v>
      </c>
    </row>
    <row r="10" spans="1:9">
      <c r="A10" s="15">
        <v>3480</v>
      </c>
      <c r="B10" s="16">
        <v>61.62</v>
      </c>
      <c r="C10" s="17">
        <v>17</v>
      </c>
      <c r="D10" s="16">
        <v>3</v>
      </c>
      <c r="E10" s="17">
        <v>4</v>
      </c>
      <c r="F10" s="16" t="s">
        <v>26</v>
      </c>
      <c r="G10" s="17"/>
      <c r="H10" s="16">
        <v>7</v>
      </c>
      <c r="I10" s="18">
        <f t="shared" si="0"/>
        <v>7</v>
      </c>
    </row>
    <row r="11" spans="1:9">
      <c r="A11" s="15">
        <v>2798</v>
      </c>
      <c r="B11" s="16">
        <v>65.39</v>
      </c>
      <c r="C11" s="17">
        <v>13</v>
      </c>
      <c r="D11" s="16">
        <v>1</v>
      </c>
      <c r="E11" s="17">
        <v>4</v>
      </c>
      <c r="F11" s="16" t="s">
        <v>26</v>
      </c>
      <c r="G11" s="17"/>
      <c r="H11" s="16">
        <v>13</v>
      </c>
      <c r="I11" s="18">
        <f t="shared" si="0"/>
        <v>13</v>
      </c>
    </row>
    <row r="12" spans="1:9">
      <c r="A12" s="15">
        <v>6480</v>
      </c>
      <c r="B12" s="16">
        <v>92.02</v>
      </c>
      <c r="C12" s="17">
        <v>8</v>
      </c>
      <c r="D12" s="16">
        <v>8</v>
      </c>
      <c r="E12" s="17">
        <v>13</v>
      </c>
      <c r="F12" s="16" t="s">
        <v>26</v>
      </c>
      <c r="G12" s="17"/>
      <c r="H12" s="16">
        <v>1</v>
      </c>
      <c r="I12" s="18">
        <f t="shared" si="0"/>
        <v>1</v>
      </c>
    </row>
    <row r="13" spans="1:9">
      <c r="A13" s="15">
        <v>4380</v>
      </c>
      <c r="B13" s="16">
        <v>75.45</v>
      </c>
      <c r="C13" s="17">
        <v>8</v>
      </c>
      <c r="D13" s="16">
        <v>7</v>
      </c>
      <c r="E13" s="17">
        <v>10</v>
      </c>
      <c r="F13" s="16" t="s">
        <v>26</v>
      </c>
      <c r="G13" s="17"/>
      <c r="H13" s="16">
        <v>8</v>
      </c>
      <c r="I13" s="18">
        <f t="shared" si="0"/>
        <v>8</v>
      </c>
    </row>
    <row r="14" spans="1:9">
      <c r="A14" s="15">
        <v>6480</v>
      </c>
      <c r="B14" s="16">
        <v>92.02</v>
      </c>
      <c r="C14" s="17">
        <v>8</v>
      </c>
      <c r="D14" s="16">
        <v>8</v>
      </c>
      <c r="E14" s="17">
        <v>13</v>
      </c>
      <c r="F14" s="16" t="s">
        <v>26</v>
      </c>
      <c r="G14" s="17"/>
      <c r="H14" s="16">
        <v>1</v>
      </c>
      <c r="I14" s="18">
        <f t="shared" si="0"/>
        <v>1</v>
      </c>
    </row>
    <row r="15" spans="1:9">
      <c r="A15" s="15">
        <v>3250</v>
      </c>
      <c r="B15" s="16">
        <v>56.52</v>
      </c>
      <c r="C15" s="17">
        <v>12</v>
      </c>
      <c r="D15" s="16">
        <v>3</v>
      </c>
      <c r="E15" s="17">
        <v>5</v>
      </c>
      <c r="F15" s="16" t="s">
        <v>26</v>
      </c>
      <c r="G15" s="17"/>
      <c r="H15" s="16">
        <v>7</v>
      </c>
      <c r="I15" s="18">
        <f t="shared" si="0"/>
        <v>7</v>
      </c>
    </row>
    <row r="16" spans="1:9">
      <c r="A16" s="15">
        <v>690</v>
      </c>
      <c r="B16" s="16">
        <v>41.71</v>
      </c>
      <c r="C16" s="17">
        <v>33</v>
      </c>
      <c r="D16" s="16">
        <v>2</v>
      </c>
      <c r="E16" s="17">
        <v>3</v>
      </c>
      <c r="F16" s="16" t="s">
        <v>26</v>
      </c>
      <c r="G16" s="17"/>
      <c r="H16" s="16">
        <v>17</v>
      </c>
      <c r="I16" s="18">
        <f t="shared" si="0"/>
        <v>17</v>
      </c>
    </row>
    <row r="17" spans="1:9">
      <c r="A17" s="15">
        <v>3800</v>
      </c>
      <c r="B17" s="16">
        <v>83.95</v>
      </c>
      <c r="C17" s="17">
        <v>16</v>
      </c>
      <c r="D17" s="16">
        <v>4</v>
      </c>
      <c r="E17" s="17">
        <v>5</v>
      </c>
      <c r="F17" s="16" t="s">
        <v>26</v>
      </c>
      <c r="G17" s="17"/>
      <c r="H17" s="16">
        <v>4</v>
      </c>
      <c r="I17" s="18">
        <f t="shared" si="0"/>
        <v>4</v>
      </c>
    </row>
    <row r="18" spans="1:9">
      <c r="A18" s="15">
        <v>2980</v>
      </c>
      <c r="B18" s="16">
        <v>69.319999999999993</v>
      </c>
      <c r="C18" s="17">
        <v>17</v>
      </c>
      <c r="D18" s="16">
        <v>3</v>
      </c>
      <c r="E18" s="17">
        <v>4</v>
      </c>
      <c r="F18" s="16" t="s">
        <v>26</v>
      </c>
      <c r="G18" s="17"/>
      <c r="H18" s="16">
        <v>4</v>
      </c>
      <c r="I18" s="18">
        <f t="shared" si="0"/>
        <v>4</v>
      </c>
    </row>
    <row r="19" spans="1:9">
      <c r="A19" s="15">
        <v>2598</v>
      </c>
      <c r="B19" s="16">
        <v>65.39</v>
      </c>
      <c r="C19" s="17">
        <v>13</v>
      </c>
      <c r="D19" s="16">
        <v>1</v>
      </c>
      <c r="E19" s="17">
        <v>4</v>
      </c>
      <c r="F19" s="16" t="s">
        <v>26</v>
      </c>
      <c r="G19" s="17"/>
      <c r="H19" s="16">
        <v>13</v>
      </c>
      <c r="I19" s="18">
        <f t="shared" si="0"/>
        <v>13</v>
      </c>
    </row>
    <row r="20" spans="1:9">
      <c r="A20" s="15">
        <v>4680</v>
      </c>
      <c r="B20" s="16">
        <v>71.150000000000006</v>
      </c>
      <c r="C20" s="17">
        <v>8</v>
      </c>
      <c r="D20" s="16">
        <v>6</v>
      </c>
      <c r="E20" s="17">
        <v>13</v>
      </c>
      <c r="F20" s="16" t="s">
        <v>26</v>
      </c>
      <c r="G20" s="17"/>
      <c r="H20" s="16">
        <v>1</v>
      </c>
      <c r="I20" s="18">
        <f t="shared" si="0"/>
        <v>1</v>
      </c>
    </row>
    <row r="21" spans="1:9">
      <c r="A21" s="15">
        <v>5130</v>
      </c>
      <c r="B21" s="16">
        <v>95.29</v>
      </c>
      <c r="C21" s="17">
        <v>10</v>
      </c>
      <c r="D21" s="16">
        <v>9</v>
      </c>
      <c r="E21" s="17">
        <v>14</v>
      </c>
      <c r="F21" s="16" t="s">
        <v>26</v>
      </c>
      <c r="G21" s="17"/>
      <c r="H21" s="16">
        <v>15</v>
      </c>
      <c r="I21" s="18">
        <f t="shared" si="0"/>
        <v>15</v>
      </c>
    </row>
    <row r="22" spans="1:9">
      <c r="A22" s="15">
        <v>4830</v>
      </c>
      <c r="B22" s="16">
        <v>87.55</v>
      </c>
      <c r="C22" s="17">
        <v>10</v>
      </c>
      <c r="D22" s="16">
        <v>9</v>
      </c>
      <c r="E22" s="17">
        <v>14</v>
      </c>
      <c r="F22" s="16" t="s">
        <v>26</v>
      </c>
      <c r="G22" s="17"/>
      <c r="H22" s="16">
        <v>15</v>
      </c>
      <c r="I22" s="18">
        <f t="shared" si="0"/>
        <v>15</v>
      </c>
    </row>
    <row r="23" spans="1:9">
      <c r="A23" s="15">
        <v>3480</v>
      </c>
      <c r="B23" s="16">
        <v>69.7</v>
      </c>
      <c r="C23" s="17">
        <v>15</v>
      </c>
      <c r="D23" s="16">
        <v>3</v>
      </c>
      <c r="E23" s="17">
        <v>7</v>
      </c>
      <c r="F23" s="16" t="s">
        <v>26</v>
      </c>
      <c r="G23" s="17"/>
      <c r="H23" s="16">
        <v>11</v>
      </c>
      <c r="I23" s="18">
        <f t="shared" si="0"/>
        <v>11</v>
      </c>
    </row>
    <row r="24" spans="1:9">
      <c r="A24" s="15">
        <v>2380</v>
      </c>
      <c r="B24" s="16">
        <v>55</v>
      </c>
      <c r="C24" s="17">
        <v>27</v>
      </c>
      <c r="D24" s="16">
        <v>3</v>
      </c>
      <c r="E24" s="17">
        <v>5</v>
      </c>
      <c r="F24" s="16" t="s">
        <v>26</v>
      </c>
      <c r="G24" s="17"/>
      <c r="H24" s="16">
        <v>3</v>
      </c>
      <c r="I24" s="18">
        <f t="shared" si="0"/>
        <v>3</v>
      </c>
    </row>
    <row r="25" spans="1:9">
      <c r="A25" s="15">
        <v>4980</v>
      </c>
      <c r="B25" s="16">
        <v>74.62</v>
      </c>
      <c r="C25" s="17">
        <v>4</v>
      </c>
      <c r="D25" s="16">
        <v>1</v>
      </c>
      <c r="E25" s="17">
        <v>3</v>
      </c>
      <c r="F25" s="16" t="s">
        <v>26</v>
      </c>
      <c r="G25" s="17"/>
      <c r="H25" s="16">
        <v>3</v>
      </c>
      <c r="I25" s="18">
        <f t="shared" si="0"/>
        <v>3</v>
      </c>
    </row>
    <row r="26" spans="1:9">
      <c r="A26" s="15">
        <v>6480</v>
      </c>
      <c r="B26" s="16">
        <v>92.02</v>
      </c>
      <c r="C26" s="17">
        <v>8</v>
      </c>
      <c r="D26" s="16">
        <v>8</v>
      </c>
      <c r="E26" s="17">
        <v>13</v>
      </c>
      <c r="F26" s="16" t="s">
        <v>26</v>
      </c>
      <c r="G26" s="17"/>
      <c r="H26" s="16">
        <v>1</v>
      </c>
      <c r="I26" s="18">
        <f t="shared" si="0"/>
        <v>1</v>
      </c>
    </row>
    <row r="27" spans="1:9">
      <c r="A27" s="15">
        <v>4790</v>
      </c>
      <c r="B27" s="16">
        <v>105.86</v>
      </c>
      <c r="C27" s="17">
        <v>8</v>
      </c>
      <c r="D27" s="16">
        <v>2</v>
      </c>
      <c r="E27" s="17">
        <v>9</v>
      </c>
      <c r="F27" s="16" t="s">
        <v>26</v>
      </c>
      <c r="G27" s="17"/>
      <c r="H27" s="16">
        <v>8</v>
      </c>
      <c r="I27" s="18">
        <f t="shared" si="0"/>
        <v>8</v>
      </c>
    </row>
    <row r="28" spans="1:9">
      <c r="A28" s="15">
        <v>470</v>
      </c>
      <c r="B28" s="16">
        <v>16.38</v>
      </c>
      <c r="C28" s="17">
        <v>28</v>
      </c>
      <c r="D28" s="16">
        <v>1</v>
      </c>
      <c r="E28" s="17">
        <v>4</v>
      </c>
      <c r="F28" s="16" t="s">
        <v>26</v>
      </c>
      <c r="G28" s="17"/>
      <c r="H28" s="16">
        <v>10</v>
      </c>
      <c r="I28" s="18">
        <f t="shared" si="0"/>
        <v>10</v>
      </c>
    </row>
    <row r="29" spans="1:9">
      <c r="A29" s="15">
        <v>800</v>
      </c>
      <c r="B29" s="16">
        <v>30.43</v>
      </c>
      <c r="C29" s="17">
        <v>37</v>
      </c>
      <c r="D29" s="16">
        <v>1</v>
      </c>
      <c r="E29" s="17">
        <v>2</v>
      </c>
      <c r="F29" s="16" t="s">
        <v>26</v>
      </c>
      <c r="G29" s="17"/>
      <c r="H29" s="16">
        <v>19</v>
      </c>
      <c r="I29" s="18">
        <f t="shared" si="0"/>
        <v>19</v>
      </c>
    </row>
    <row r="30" spans="1:9">
      <c r="A30" s="15">
        <v>4190</v>
      </c>
      <c r="B30" s="16">
        <v>71.12</v>
      </c>
      <c r="C30" s="17">
        <v>10</v>
      </c>
      <c r="D30" s="16">
        <v>3</v>
      </c>
      <c r="E30" s="17">
        <v>7</v>
      </c>
      <c r="F30" s="16" t="s">
        <v>26</v>
      </c>
      <c r="G30" s="17"/>
      <c r="H30" s="16">
        <v>2</v>
      </c>
      <c r="I30" s="18">
        <f t="shared" si="0"/>
        <v>2</v>
      </c>
    </row>
    <row r="31" spans="1:9">
      <c r="A31" s="15">
        <v>4450</v>
      </c>
      <c r="B31" s="16">
        <v>83.54</v>
      </c>
      <c r="C31" s="17">
        <v>1</v>
      </c>
      <c r="D31" s="16">
        <v>2</v>
      </c>
      <c r="E31" s="17">
        <v>5</v>
      </c>
      <c r="F31" s="16" t="s">
        <v>26</v>
      </c>
      <c r="G31" s="17"/>
      <c r="H31" s="16">
        <v>19</v>
      </c>
      <c r="I31" s="18">
        <f t="shared" si="0"/>
        <v>19</v>
      </c>
    </row>
    <row r="32" spans="1:9">
      <c r="A32" s="15">
        <v>2798</v>
      </c>
      <c r="B32" s="16">
        <v>65.39</v>
      </c>
      <c r="C32" s="17">
        <v>13</v>
      </c>
      <c r="D32" s="16">
        <v>1</v>
      </c>
      <c r="E32" s="17">
        <v>4</v>
      </c>
      <c r="F32" s="16" t="s">
        <v>26</v>
      </c>
      <c r="G32" s="17"/>
      <c r="H32" s="16">
        <v>13</v>
      </c>
      <c r="I32" s="18">
        <f t="shared" si="0"/>
        <v>13</v>
      </c>
    </row>
    <row r="33" spans="1:9">
      <c r="A33" s="15">
        <v>1680</v>
      </c>
      <c r="B33" s="16">
        <v>50.85</v>
      </c>
      <c r="C33" s="17">
        <v>46</v>
      </c>
      <c r="D33" s="16">
        <v>5</v>
      </c>
      <c r="E33" s="17">
        <v>5</v>
      </c>
      <c r="F33" s="16" t="s">
        <v>26</v>
      </c>
      <c r="G33" s="17"/>
      <c r="H33" s="16">
        <v>20</v>
      </c>
      <c r="I33" s="18">
        <f t="shared" si="0"/>
        <v>20</v>
      </c>
    </row>
    <row r="34" spans="1:9">
      <c r="A34" s="15">
        <v>4950</v>
      </c>
      <c r="B34" s="16">
        <v>101.55</v>
      </c>
      <c r="C34" s="17">
        <v>10</v>
      </c>
      <c r="D34" s="16">
        <v>12</v>
      </c>
      <c r="E34" s="17">
        <v>14</v>
      </c>
      <c r="F34" s="16" t="s">
        <v>26</v>
      </c>
      <c r="G34" s="17"/>
      <c r="H34" s="16">
        <v>15</v>
      </c>
      <c r="I34" s="18">
        <f t="shared" si="0"/>
        <v>15</v>
      </c>
    </row>
    <row r="35" spans="1:9">
      <c r="A35" s="15">
        <v>5200</v>
      </c>
      <c r="B35" s="16">
        <v>91.83</v>
      </c>
      <c r="C35" s="17">
        <v>10</v>
      </c>
      <c r="D35" s="16">
        <v>9</v>
      </c>
      <c r="E35" s="17">
        <v>14</v>
      </c>
      <c r="F35" s="16" t="s">
        <v>26</v>
      </c>
      <c r="G35" s="17"/>
      <c r="H35" s="16">
        <v>15</v>
      </c>
      <c r="I35" s="18">
        <f t="shared" si="0"/>
        <v>15</v>
      </c>
    </row>
    <row r="36" spans="1:9">
      <c r="A36" s="15">
        <v>5490</v>
      </c>
      <c r="B36" s="16">
        <v>101.55</v>
      </c>
      <c r="C36" s="17">
        <v>10</v>
      </c>
      <c r="D36" s="16">
        <v>10</v>
      </c>
      <c r="E36" s="17">
        <v>14</v>
      </c>
      <c r="F36" s="16" t="s">
        <v>26</v>
      </c>
      <c r="G36" s="17"/>
      <c r="H36" s="16">
        <v>15</v>
      </c>
      <c r="I36" s="18">
        <f t="shared" si="0"/>
        <v>15</v>
      </c>
    </row>
    <row r="37" spans="1:9">
      <c r="A37" s="15">
        <v>2450</v>
      </c>
      <c r="B37" s="16">
        <v>50.58</v>
      </c>
      <c r="C37" s="17">
        <v>17</v>
      </c>
      <c r="D37" s="16">
        <v>4</v>
      </c>
      <c r="E37" s="17">
        <v>4</v>
      </c>
      <c r="F37" s="16" t="s">
        <v>26</v>
      </c>
      <c r="G37" s="17"/>
      <c r="H37" s="16">
        <v>10</v>
      </c>
      <c r="I37" s="18">
        <f t="shared" si="0"/>
        <v>10</v>
      </c>
    </row>
    <row r="38" spans="1:9">
      <c r="A38" s="15">
        <v>4980</v>
      </c>
      <c r="B38" s="16">
        <v>74.62</v>
      </c>
      <c r="C38" s="17">
        <v>4</v>
      </c>
      <c r="D38" s="16">
        <v>1</v>
      </c>
      <c r="E38" s="17">
        <v>3</v>
      </c>
      <c r="F38" s="16" t="s">
        <v>26</v>
      </c>
      <c r="G38" s="17"/>
      <c r="H38" s="16">
        <v>3</v>
      </c>
      <c r="I38" s="18">
        <f t="shared" si="0"/>
        <v>3</v>
      </c>
    </row>
    <row r="39" spans="1:9">
      <c r="A39" s="15">
        <v>6480</v>
      </c>
      <c r="B39" s="16">
        <v>92.02</v>
      </c>
      <c r="C39" s="17">
        <v>8</v>
      </c>
      <c r="D39" s="16">
        <v>8</v>
      </c>
      <c r="E39" s="17">
        <v>13</v>
      </c>
      <c r="F39" s="16" t="s">
        <v>26</v>
      </c>
      <c r="G39" s="17"/>
      <c r="H39" s="16">
        <v>1</v>
      </c>
      <c r="I39" s="18">
        <f t="shared" si="0"/>
        <v>1</v>
      </c>
    </row>
    <row r="40" spans="1:9">
      <c r="A40" s="15">
        <v>5260</v>
      </c>
      <c r="B40" s="16">
        <v>97.35</v>
      </c>
      <c r="C40" s="17">
        <v>10</v>
      </c>
      <c r="D40" s="16">
        <v>10</v>
      </c>
      <c r="E40" s="17">
        <v>14</v>
      </c>
      <c r="F40" s="16" t="s">
        <v>26</v>
      </c>
      <c r="G40" s="17"/>
      <c r="H40" s="16">
        <v>15</v>
      </c>
      <c r="I40" s="18">
        <f t="shared" si="0"/>
        <v>15</v>
      </c>
    </row>
    <row r="41" spans="1:9">
      <c r="A41" s="15">
        <v>3980</v>
      </c>
      <c r="B41" s="16">
        <v>70.83</v>
      </c>
      <c r="C41" s="17">
        <v>14</v>
      </c>
      <c r="D41" s="16">
        <v>7</v>
      </c>
      <c r="E41" s="17">
        <v>12</v>
      </c>
      <c r="F41" s="16" t="s">
        <v>26</v>
      </c>
      <c r="G41" s="17"/>
      <c r="H41" s="16">
        <v>3</v>
      </c>
      <c r="I41" s="18">
        <f t="shared" si="0"/>
        <v>3</v>
      </c>
    </row>
    <row r="42" spans="1:9">
      <c r="A42" s="15">
        <v>3800</v>
      </c>
      <c r="B42" s="16">
        <v>74.89</v>
      </c>
      <c r="C42" s="17">
        <v>13</v>
      </c>
      <c r="D42" s="16">
        <v>2</v>
      </c>
      <c r="E42" s="17">
        <v>14</v>
      </c>
      <c r="F42" s="16" t="s">
        <v>26</v>
      </c>
      <c r="G42" s="17"/>
      <c r="H42" s="16">
        <v>22</v>
      </c>
      <c r="I42" s="18">
        <f t="shared" si="0"/>
        <v>22</v>
      </c>
    </row>
    <row r="43" spans="1:9">
      <c r="A43" s="15">
        <v>4250</v>
      </c>
      <c r="B43" s="16">
        <v>81.63</v>
      </c>
      <c r="C43" s="17">
        <v>15</v>
      </c>
      <c r="D43" s="16">
        <v>2</v>
      </c>
      <c r="E43" s="17">
        <v>3</v>
      </c>
      <c r="F43" s="16" t="s">
        <v>26</v>
      </c>
      <c r="G43" s="17"/>
      <c r="H43" s="16">
        <v>11</v>
      </c>
      <c r="I43" s="18">
        <f t="shared" si="0"/>
        <v>11</v>
      </c>
    </row>
    <row r="44" spans="1:9">
      <c r="A44" s="15">
        <v>4250</v>
      </c>
      <c r="B44" s="16">
        <v>63.44</v>
      </c>
      <c r="C44" s="17">
        <v>8</v>
      </c>
      <c r="D44" s="16">
        <v>3</v>
      </c>
      <c r="E44" s="17">
        <v>13</v>
      </c>
      <c r="F44" s="16" t="s">
        <v>26</v>
      </c>
      <c r="G44" s="17"/>
      <c r="H44" s="16">
        <v>3</v>
      </c>
      <c r="I44" s="18">
        <f t="shared" si="0"/>
        <v>3</v>
      </c>
    </row>
    <row r="45" spans="1:9">
      <c r="A45" s="15">
        <v>6480</v>
      </c>
      <c r="B45" s="16">
        <v>92.02</v>
      </c>
      <c r="C45" s="17">
        <v>8</v>
      </c>
      <c r="D45" s="16">
        <v>8</v>
      </c>
      <c r="E45" s="17">
        <v>13</v>
      </c>
      <c r="F45" s="16" t="s">
        <v>26</v>
      </c>
      <c r="G45" s="17"/>
      <c r="H45" s="16">
        <v>1</v>
      </c>
      <c r="I45" s="18">
        <f t="shared" si="0"/>
        <v>1</v>
      </c>
    </row>
    <row r="46" spans="1:9">
      <c r="A46" s="15">
        <v>4980</v>
      </c>
      <c r="B46" s="16">
        <v>81.180000000000007</v>
      </c>
      <c r="C46" s="17">
        <v>3</v>
      </c>
      <c r="D46" s="16">
        <v>1</v>
      </c>
      <c r="E46" s="17">
        <v>3</v>
      </c>
      <c r="F46" s="16" t="s">
        <v>26</v>
      </c>
      <c r="G46" s="17"/>
      <c r="H46" s="16">
        <v>10</v>
      </c>
      <c r="I46" s="18">
        <f t="shared" si="0"/>
        <v>10</v>
      </c>
    </row>
    <row r="47" spans="1:9">
      <c r="A47" s="15">
        <v>2798</v>
      </c>
      <c r="B47" s="16">
        <v>65.39</v>
      </c>
      <c r="C47" s="17">
        <v>13</v>
      </c>
      <c r="D47" s="16">
        <v>1</v>
      </c>
      <c r="E47" s="17">
        <v>4</v>
      </c>
      <c r="F47" s="16" t="s">
        <v>26</v>
      </c>
      <c r="G47" s="17"/>
      <c r="H47" s="16">
        <v>13</v>
      </c>
      <c r="I47" s="18">
        <f t="shared" si="0"/>
        <v>13</v>
      </c>
    </row>
    <row r="48" spans="1:9">
      <c r="A48" s="15">
        <v>4980</v>
      </c>
      <c r="B48" s="16">
        <v>95.29</v>
      </c>
      <c r="C48" s="17">
        <v>10</v>
      </c>
      <c r="D48" s="16">
        <v>9</v>
      </c>
      <c r="E48" s="17">
        <v>14</v>
      </c>
      <c r="F48" s="16" t="s">
        <v>26</v>
      </c>
      <c r="G48" s="17"/>
      <c r="H48" s="16">
        <v>15</v>
      </c>
      <c r="I48" s="18">
        <f t="shared" si="0"/>
        <v>15</v>
      </c>
    </row>
    <row r="49" spans="1:9">
      <c r="A49" s="15">
        <v>2980</v>
      </c>
      <c r="B49" s="16">
        <v>69.319999999999993</v>
      </c>
      <c r="C49" s="17">
        <v>17</v>
      </c>
      <c r="D49" s="16">
        <v>3</v>
      </c>
      <c r="E49" s="17">
        <v>4</v>
      </c>
      <c r="F49" s="16" t="s">
        <v>26</v>
      </c>
      <c r="G49" s="17"/>
      <c r="H49" s="16">
        <v>4</v>
      </c>
      <c r="I49" s="18">
        <f t="shared" si="0"/>
        <v>4</v>
      </c>
    </row>
    <row r="50" spans="1:9">
      <c r="A50" s="15">
        <v>2980</v>
      </c>
      <c r="B50" s="16">
        <v>56.64</v>
      </c>
      <c r="C50" s="17">
        <v>10</v>
      </c>
      <c r="D50" s="16">
        <v>6</v>
      </c>
      <c r="E50" s="17">
        <v>12</v>
      </c>
      <c r="F50" s="16" t="s">
        <v>26</v>
      </c>
      <c r="G50" s="17"/>
      <c r="H50" s="16">
        <v>1</v>
      </c>
      <c r="I50" s="18">
        <f t="shared" si="0"/>
        <v>1</v>
      </c>
    </row>
    <row r="51" spans="1:9">
      <c r="A51" s="15">
        <v>4950</v>
      </c>
      <c r="B51" s="16">
        <v>101.55</v>
      </c>
      <c r="C51" s="17">
        <v>10</v>
      </c>
      <c r="D51" s="16">
        <v>12</v>
      </c>
      <c r="E51" s="17">
        <v>14</v>
      </c>
      <c r="F51" s="16" t="s">
        <v>26</v>
      </c>
      <c r="G51" s="17"/>
      <c r="H51" s="16">
        <v>15</v>
      </c>
      <c r="I51" s="18">
        <f t="shared" si="0"/>
        <v>15</v>
      </c>
    </row>
    <row r="52" spans="1:9">
      <c r="A52" s="15">
        <v>3990</v>
      </c>
      <c r="B52" s="16">
        <v>80.91</v>
      </c>
      <c r="C52" s="17">
        <v>3</v>
      </c>
      <c r="D52" s="16">
        <v>2</v>
      </c>
      <c r="E52" s="17">
        <v>5</v>
      </c>
      <c r="F52" s="16" t="s">
        <v>26</v>
      </c>
      <c r="G52" s="17">
        <v>8</v>
      </c>
      <c r="H52" s="16">
        <v>2</v>
      </c>
      <c r="I52" s="18">
        <f t="shared" si="0"/>
        <v>10</v>
      </c>
    </row>
    <row r="53" spans="1:9">
      <c r="A53" s="15">
        <v>4280</v>
      </c>
      <c r="B53" s="16">
        <v>127.22</v>
      </c>
      <c r="C53" s="17">
        <v>3</v>
      </c>
      <c r="D53" s="16">
        <v>1</v>
      </c>
      <c r="E53" s="17">
        <v>3</v>
      </c>
      <c r="F53" s="16" t="s">
        <v>26</v>
      </c>
      <c r="G53" s="17">
        <v>10</v>
      </c>
      <c r="H53" s="16">
        <v>5</v>
      </c>
      <c r="I53" s="18">
        <f t="shared" si="0"/>
        <v>15</v>
      </c>
    </row>
    <row r="54" spans="1:9">
      <c r="A54" s="15">
        <v>4660</v>
      </c>
      <c r="B54" s="16">
        <v>72.709999999999994</v>
      </c>
      <c r="C54" s="17">
        <v>10</v>
      </c>
      <c r="D54" s="16">
        <v>5</v>
      </c>
      <c r="E54" s="17">
        <v>7</v>
      </c>
      <c r="F54" s="16" t="s">
        <v>26</v>
      </c>
      <c r="G54" s="17"/>
      <c r="H54" s="16">
        <v>2</v>
      </c>
      <c r="I54" s="18">
        <f t="shared" si="0"/>
        <v>2</v>
      </c>
    </row>
    <row r="55" spans="1:9">
      <c r="A55" s="15">
        <v>2698</v>
      </c>
      <c r="B55" s="16">
        <v>65.39</v>
      </c>
      <c r="C55" s="17">
        <v>13</v>
      </c>
      <c r="D55" s="16">
        <v>1</v>
      </c>
      <c r="E55" s="17">
        <v>4</v>
      </c>
      <c r="F55" s="16" t="s">
        <v>26</v>
      </c>
      <c r="G55" s="17"/>
      <c r="H55" s="16">
        <v>13</v>
      </c>
      <c r="I55" s="18">
        <f t="shared" si="0"/>
        <v>13</v>
      </c>
    </row>
    <row r="56" spans="1:9">
      <c r="A56" s="15">
        <v>5500</v>
      </c>
      <c r="B56" s="16">
        <v>80.599999999999994</v>
      </c>
      <c r="C56" s="17">
        <v>6</v>
      </c>
      <c r="D56" s="16">
        <v>4</v>
      </c>
      <c r="E56" s="17">
        <v>6</v>
      </c>
      <c r="F56" s="16" t="s">
        <v>26</v>
      </c>
      <c r="G56" s="17"/>
      <c r="H56" s="16">
        <v>4</v>
      </c>
      <c r="I56" s="18">
        <f t="shared" si="0"/>
        <v>4</v>
      </c>
    </row>
    <row r="57" spans="1:9">
      <c r="A57" s="15">
        <v>1680</v>
      </c>
      <c r="B57" s="16">
        <v>46.37</v>
      </c>
      <c r="C57" s="17">
        <v>25</v>
      </c>
      <c r="D57" s="16">
        <v>3</v>
      </c>
      <c r="E57" s="17">
        <v>5</v>
      </c>
      <c r="F57" s="16" t="s">
        <v>26</v>
      </c>
      <c r="G57" s="17"/>
      <c r="H57" s="16">
        <v>17</v>
      </c>
      <c r="I57" s="18">
        <f t="shared" si="0"/>
        <v>17</v>
      </c>
    </row>
    <row r="58" spans="1:9">
      <c r="A58" s="15">
        <v>3480</v>
      </c>
      <c r="B58" s="16">
        <v>69.7</v>
      </c>
      <c r="C58" s="17">
        <v>15</v>
      </c>
      <c r="D58" s="16">
        <v>3</v>
      </c>
      <c r="E58" s="17">
        <v>7</v>
      </c>
      <c r="F58" s="16" t="s">
        <v>26</v>
      </c>
      <c r="G58" s="17"/>
      <c r="H58" s="16">
        <v>11</v>
      </c>
      <c r="I58" s="18">
        <f t="shared" si="0"/>
        <v>11</v>
      </c>
    </row>
    <row r="59" spans="1:9">
      <c r="A59" s="15">
        <v>2798</v>
      </c>
      <c r="B59" s="16">
        <v>65.39</v>
      </c>
      <c r="C59" s="17">
        <v>13</v>
      </c>
      <c r="D59" s="16">
        <v>1</v>
      </c>
      <c r="E59" s="17">
        <v>4</v>
      </c>
      <c r="F59" s="16" t="s">
        <v>26</v>
      </c>
      <c r="G59" s="17"/>
      <c r="H59" s="16">
        <v>13</v>
      </c>
      <c r="I59" s="18">
        <f t="shared" si="0"/>
        <v>13</v>
      </c>
    </row>
    <row r="60" spans="1:9">
      <c r="A60" s="15">
        <v>2598</v>
      </c>
      <c r="B60" s="16">
        <v>65.39</v>
      </c>
      <c r="C60" s="17">
        <v>13</v>
      </c>
      <c r="D60" s="16">
        <v>1</v>
      </c>
      <c r="E60" s="17">
        <v>4</v>
      </c>
      <c r="F60" s="16" t="s">
        <v>26</v>
      </c>
      <c r="G60" s="17"/>
      <c r="H60" s="16">
        <v>13</v>
      </c>
      <c r="I60" s="18">
        <f t="shared" si="0"/>
        <v>13</v>
      </c>
    </row>
    <row r="61" spans="1:9">
      <c r="A61" s="15">
        <v>2698</v>
      </c>
      <c r="B61" s="16">
        <v>65.39</v>
      </c>
      <c r="C61" s="17">
        <v>13</v>
      </c>
      <c r="D61" s="16">
        <v>1</v>
      </c>
      <c r="E61" s="17">
        <v>4</v>
      </c>
      <c r="F61" s="16" t="s">
        <v>26</v>
      </c>
      <c r="G61" s="17"/>
      <c r="H61" s="16">
        <v>13</v>
      </c>
      <c r="I61" s="18">
        <f t="shared" si="0"/>
        <v>13</v>
      </c>
    </row>
    <row r="62" spans="1:9">
      <c r="A62" s="15">
        <v>5380</v>
      </c>
      <c r="B62" s="16">
        <v>117.31</v>
      </c>
      <c r="C62" s="17">
        <v>10</v>
      </c>
      <c r="D62" s="16">
        <v>8</v>
      </c>
      <c r="E62" s="17">
        <v>14</v>
      </c>
      <c r="F62" s="16" t="s">
        <v>26</v>
      </c>
      <c r="G62" s="17"/>
      <c r="H62" s="16">
        <v>15</v>
      </c>
      <c r="I62" s="18">
        <f t="shared" si="0"/>
        <v>15</v>
      </c>
    </row>
    <row r="63" spans="1:9">
      <c r="A63" s="15">
        <v>5780</v>
      </c>
      <c r="B63" s="16">
        <v>91.03</v>
      </c>
      <c r="C63" s="17">
        <v>6</v>
      </c>
      <c r="D63" s="16">
        <v>4</v>
      </c>
      <c r="E63" s="17">
        <v>6</v>
      </c>
      <c r="F63" s="16" t="s">
        <v>26</v>
      </c>
      <c r="G63" s="17"/>
      <c r="H63" s="16">
        <v>5</v>
      </c>
      <c r="I63" s="18">
        <f t="shared" si="0"/>
        <v>5</v>
      </c>
    </row>
    <row r="64" spans="1:9">
      <c r="A64" s="15">
        <v>6480</v>
      </c>
      <c r="B64" s="16">
        <v>92.02</v>
      </c>
      <c r="C64" s="17">
        <v>8</v>
      </c>
      <c r="D64" s="16">
        <v>8</v>
      </c>
      <c r="E64" s="17">
        <v>13</v>
      </c>
      <c r="F64" s="16" t="s">
        <v>26</v>
      </c>
      <c r="G64" s="17"/>
      <c r="H64" s="16">
        <v>1</v>
      </c>
      <c r="I64" s="18">
        <f t="shared" si="0"/>
        <v>1</v>
      </c>
    </row>
    <row r="65" spans="1:9">
      <c r="A65" s="15">
        <v>3200</v>
      </c>
      <c r="B65" s="16">
        <v>68.31</v>
      </c>
      <c r="C65" s="17">
        <v>3</v>
      </c>
      <c r="D65" s="16">
        <v>1</v>
      </c>
      <c r="E65" s="17">
        <v>3</v>
      </c>
      <c r="F65" s="16" t="s">
        <v>26</v>
      </c>
      <c r="G65" s="17"/>
      <c r="H65" s="16">
        <v>10</v>
      </c>
      <c r="I65" s="18">
        <f t="shared" si="0"/>
        <v>10</v>
      </c>
    </row>
    <row r="66" spans="1:9">
      <c r="A66" s="15">
        <v>2698</v>
      </c>
      <c r="B66" s="16">
        <v>65.39</v>
      </c>
      <c r="C66" s="17">
        <v>13</v>
      </c>
      <c r="D66" s="16">
        <v>1</v>
      </c>
      <c r="E66" s="17">
        <v>4</v>
      </c>
      <c r="F66" s="16" t="s">
        <v>26</v>
      </c>
      <c r="G66" s="17"/>
      <c r="H66" s="16">
        <v>13</v>
      </c>
      <c r="I66" s="18">
        <f t="shared" si="0"/>
        <v>13</v>
      </c>
    </row>
    <row r="67" spans="1:9">
      <c r="A67" s="15">
        <v>350</v>
      </c>
      <c r="B67" s="16">
        <v>16.38</v>
      </c>
      <c r="C67" s="17">
        <v>28</v>
      </c>
      <c r="D67" s="16">
        <v>3</v>
      </c>
      <c r="E67" s="17">
        <v>4</v>
      </c>
      <c r="F67" s="16" t="s">
        <v>26</v>
      </c>
      <c r="G67" s="17"/>
      <c r="H67" s="16">
        <v>10</v>
      </c>
      <c r="I67" s="18">
        <f t="shared" ref="I67:I75" si="1">G67+H67</f>
        <v>10</v>
      </c>
    </row>
    <row r="68" spans="1:9">
      <c r="A68" s="15">
        <v>2740</v>
      </c>
      <c r="B68" s="16">
        <v>76.89</v>
      </c>
      <c r="C68" s="17">
        <v>16</v>
      </c>
      <c r="D68" s="16">
        <v>3</v>
      </c>
      <c r="E68" s="17">
        <v>4</v>
      </c>
      <c r="F68" s="16" t="s">
        <v>26</v>
      </c>
      <c r="G68" s="17"/>
      <c r="H68" s="16">
        <v>12</v>
      </c>
      <c r="I68" s="18">
        <f t="shared" si="1"/>
        <v>12</v>
      </c>
    </row>
    <row r="69" spans="1:9">
      <c r="A69" s="15">
        <v>480</v>
      </c>
      <c r="B69" s="16">
        <v>22.01</v>
      </c>
      <c r="C69" s="17">
        <v>27</v>
      </c>
      <c r="D69" s="16">
        <v>4</v>
      </c>
      <c r="E69" s="17">
        <v>4</v>
      </c>
      <c r="F69" s="16" t="s">
        <v>26</v>
      </c>
      <c r="G69" s="17"/>
      <c r="H69" s="16">
        <v>12</v>
      </c>
      <c r="I69" s="18">
        <f t="shared" si="1"/>
        <v>12</v>
      </c>
    </row>
    <row r="70" spans="1:9">
      <c r="A70" s="15">
        <v>5380</v>
      </c>
      <c r="B70" s="16">
        <v>117.31</v>
      </c>
      <c r="C70" s="17">
        <v>10</v>
      </c>
      <c r="D70" s="16">
        <v>8</v>
      </c>
      <c r="E70" s="17">
        <v>14</v>
      </c>
      <c r="F70" s="16" t="s">
        <v>26</v>
      </c>
      <c r="G70" s="17"/>
      <c r="H70" s="16">
        <v>15</v>
      </c>
      <c r="I70" s="18">
        <f t="shared" si="1"/>
        <v>15</v>
      </c>
    </row>
    <row r="71" spans="1:9">
      <c r="A71" s="15">
        <v>5570</v>
      </c>
      <c r="B71" s="16">
        <v>100.31</v>
      </c>
      <c r="C71" s="17">
        <v>10</v>
      </c>
      <c r="D71" s="16">
        <v>13</v>
      </c>
      <c r="E71" s="17">
        <v>14</v>
      </c>
      <c r="F71" s="16" t="s">
        <v>26</v>
      </c>
      <c r="G71" s="17"/>
      <c r="H71" s="16">
        <v>15</v>
      </c>
      <c r="I71" s="18">
        <f t="shared" si="1"/>
        <v>15</v>
      </c>
    </row>
    <row r="72" spans="1:9">
      <c r="A72" s="15">
        <v>4379</v>
      </c>
      <c r="B72" s="16">
        <v>76.88</v>
      </c>
      <c r="C72" s="17">
        <v>12</v>
      </c>
      <c r="D72" s="16">
        <v>8</v>
      </c>
      <c r="E72" s="17">
        <v>14</v>
      </c>
      <c r="F72" s="16" t="s">
        <v>26</v>
      </c>
      <c r="G72" s="17"/>
      <c r="H72" s="16">
        <v>22</v>
      </c>
      <c r="I72" s="18">
        <f t="shared" si="1"/>
        <v>22</v>
      </c>
    </row>
    <row r="73" spans="1:9">
      <c r="A73" s="15">
        <v>2790</v>
      </c>
      <c r="B73" s="16">
        <v>73.08</v>
      </c>
      <c r="C73" s="17">
        <v>11</v>
      </c>
      <c r="D73" s="16">
        <v>6</v>
      </c>
      <c r="E73" s="17">
        <v>9</v>
      </c>
      <c r="F73" s="16" t="s">
        <v>26</v>
      </c>
      <c r="G73" s="17">
        <v>7</v>
      </c>
      <c r="H73" s="16">
        <v>5</v>
      </c>
      <c r="I73" s="18">
        <f t="shared" si="1"/>
        <v>12</v>
      </c>
    </row>
    <row r="74" spans="1:9">
      <c r="A74" s="15">
        <v>3180</v>
      </c>
      <c r="B74" s="16">
        <v>66.3</v>
      </c>
      <c r="C74" s="17">
        <v>29</v>
      </c>
      <c r="D74" s="16">
        <v>3</v>
      </c>
      <c r="E74" s="17">
        <v>3</v>
      </c>
      <c r="F74" s="16" t="s">
        <v>26</v>
      </c>
      <c r="G74" s="17"/>
      <c r="H74" s="16">
        <v>5</v>
      </c>
      <c r="I74" s="18">
        <f t="shared" si="1"/>
        <v>5</v>
      </c>
    </row>
    <row r="75" spans="1:9">
      <c r="A75" s="15">
        <v>4980</v>
      </c>
      <c r="B75" s="16">
        <v>74.62</v>
      </c>
      <c r="C75" s="17">
        <v>4</v>
      </c>
      <c r="D75" s="16">
        <v>1</v>
      </c>
      <c r="E75" s="17">
        <v>3</v>
      </c>
      <c r="F75" s="16" t="s">
        <v>26</v>
      </c>
      <c r="G75" s="17"/>
      <c r="H75" s="16">
        <v>3</v>
      </c>
      <c r="I75" s="18">
        <f t="shared" si="1"/>
        <v>3</v>
      </c>
    </row>
    <row r="76" spans="1:9">
      <c r="A76" s="15">
        <v>3980</v>
      </c>
      <c r="B76" s="16">
        <v>70.83</v>
      </c>
      <c r="C76" s="17">
        <v>14</v>
      </c>
      <c r="D76" s="16">
        <v>7</v>
      </c>
      <c r="E76" s="17">
        <v>12</v>
      </c>
      <c r="F76" s="16" t="s">
        <v>26</v>
      </c>
      <c r="G76" s="17"/>
      <c r="H76" s="16">
        <v>3</v>
      </c>
      <c r="I76" s="18">
        <f t="shared" ref="I76:I86" si="2">G76+H77</f>
        <v>20</v>
      </c>
    </row>
    <row r="77" spans="1:9">
      <c r="A77" s="15">
        <v>3180</v>
      </c>
      <c r="B77" s="16">
        <v>76.540000000000006</v>
      </c>
      <c r="C77" s="17">
        <v>9</v>
      </c>
      <c r="D77" s="16">
        <v>5</v>
      </c>
      <c r="E77" s="17">
        <v>6</v>
      </c>
      <c r="F77" s="16" t="s">
        <v>26</v>
      </c>
      <c r="G77" s="17"/>
      <c r="H77" s="16">
        <v>20</v>
      </c>
      <c r="I77" s="18">
        <f t="shared" si="2"/>
        <v>4</v>
      </c>
    </row>
    <row r="78" spans="1:9">
      <c r="A78" s="15">
        <v>2980</v>
      </c>
      <c r="B78" s="16">
        <v>69.319999999999993</v>
      </c>
      <c r="C78" s="17">
        <v>17</v>
      </c>
      <c r="D78" s="16">
        <v>3</v>
      </c>
      <c r="E78" s="17">
        <v>4</v>
      </c>
      <c r="F78" s="16" t="s">
        <v>26</v>
      </c>
      <c r="G78" s="17"/>
      <c r="H78" s="16">
        <v>4</v>
      </c>
      <c r="I78" s="18">
        <f t="shared" si="2"/>
        <v>10</v>
      </c>
    </row>
    <row r="79" spans="1:9">
      <c r="A79" s="15">
        <v>2450</v>
      </c>
      <c r="B79" s="16">
        <v>50.58</v>
      </c>
      <c r="C79" s="17">
        <v>17</v>
      </c>
      <c r="D79" s="16">
        <v>4</v>
      </c>
      <c r="E79" s="17">
        <v>4</v>
      </c>
      <c r="F79" s="16" t="s">
        <v>26</v>
      </c>
      <c r="G79" s="17"/>
      <c r="H79" s="16">
        <v>10</v>
      </c>
      <c r="I79" s="18">
        <f t="shared" si="2"/>
        <v>4</v>
      </c>
    </row>
    <row r="80" spans="1:9">
      <c r="A80" s="15">
        <v>2980</v>
      </c>
      <c r="B80" s="16">
        <v>69.319999999999993</v>
      </c>
      <c r="C80" s="17">
        <v>17</v>
      </c>
      <c r="D80" s="16">
        <v>3</v>
      </c>
      <c r="E80" s="17">
        <v>4</v>
      </c>
      <c r="F80" s="16" t="s">
        <v>26</v>
      </c>
      <c r="G80" s="17"/>
      <c r="H80" s="16">
        <v>4</v>
      </c>
      <c r="I80" s="18">
        <f t="shared" si="2"/>
        <v>15</v>
      </c>
    </row>
    <row r="81" spans="1:9">
      <c r="A81" s="15">
        <v>4980</v>
      </c>
      <c r="B81" s="16">
        <v>95.29</v>
      </c>
      <c r="C81" s="17">
        <v>10</v>
      </c>
      <c r="D81" s="16">
        <v>9</v>
      </c>
      <c r="E81" s="17">
        <v>14</v>
      </c>
      <c r="F81" s="16" t="s">
        <v>26</v>
      </c>
      <c r="G81" s="17"/>
      <c r="H81" s="16">
        <v>15</v>
      </c>
      <c r="I81" s="18">
        <f t="shared" si="2"/>
        <v>10</v>
      </c>
    </row>
    <row r="82" spans="1:9">
      <c r="A82" s="15">
        <v>2450</v>
      </c>
      <c r="B82" s="16">
        <v>50.58</v>
      </c>
      <c r="C82" s="17">
        <v>17</v>
      </c>
      <c r="D82" s="16">
        <v>4</v>
      </c>
      <c r="E82" s="17">
        <v>4</v>
      </c>
      <c r="F82" s="16" t="s">
        <v>26</v>
      </c>
      <c r="G82" s="17"/>
      <c r="H82" s="16">
        <v>10</v>
      </c>
      <c r="I82" s="18">
        <f t="shared" si="2"/>
        <v>4</v>
      </c>
    </row>
    <row r="83" spans="1:9">
      <c r="A83" s="15">
        <v>2980</v>
      </c>
      <c r="B83" s="16">
        <v>69.319999999999993</v>
      </c>
      <c r="C83" s="17">
        <v>17</v>
      </c>
      <c r="D83" s="16">
        <v>3</v>
      </c>
      <c r="E83" s="17">
        <v>4</v>
      </c>
      <c r="F83" s="16" t="s">
        <v>26</v>
      </c>
      <c r="G83" s="17"/>
      <c r="H83" s="16">
        <v>4</v>
      </c>
      <c r="I83" s="18">
        <f t="shared" si="2"/>
        <v>12</v>
      </c>
    </row>
    <row r="84" spans="1:9">
      <c r="A84" s="15">
        <v>2740</v>
      </c>
      <c r="B84" s="16">
        <v>76.89</v>
      </c>
      <c r="C84" s="17">
        <v>16</v>
      </c>
      <c r="D84" s="16">
        <v>3</v>
      </c>
      <c r="E84" s="17">
        <v>4</v>
      </c>
      <c r="F84" s="16" t="s">
        <v>26</v>
      </c>
      <c r="G84" s="17"/>
      <c r="H84" s="16">
        <v>12</v>
      </c>
      <c r="I84" s="18">
        <f t="shared" si="2"/>
        <v>1</v>
      </c>
    </row>
    <row r="85" spans="1:9">
      <c r="A85" s="15">
        <v>6480</v>
      </c>
      <c r="B85" s="16">
        <v>92.02</v>
      </c>
      <c r="C85" s="17">
        <v>8</v>
      </c>
      <c r="D85" s="16">
        <v>8</v>
      </c>
      <c r="E85" s="17">
        <v>13</v>
      </c>
      <c r="F85" s="16" t="s">
        <v>26</v>
      </c>
      <c r="G85" s="17"/>
      <c r="H85" s="16">
        <v>1</v>
      </c>
      <c r="I85" s="18">
        <f t="shared" si="2"/>
        <v>15</v>
      </c>
    </row>
    <row r="86" spans="1:9">
      <c r="A86" s="15">
        <v>4980</v>
      </c>
      <c r="B86" s="16">
        <v>95.29</v>
      </c>
      <c r="C86" s="17">
        <v>10</v>
      </c>
      <c r="D86" s="16">
        <v>9</v>
      </c>
      <c r="E86" s="17">
        <v>14</v>
      </c>
      <c r="F86" s="16" t="s">
        <v>26</v>
      </c>
      <c r="G86" s="17"/>
      <c r="H86" s="16">
        <v>15</v>
      </c>
      <c r="I86" s="18">
        <f t="shared" si="2"/>
        <v>15</v>
      </c>
    </row>
    <row r="87" spans="1:9">
      <c r="A87" s="15">
        <v>5380</v>
      </c>
      <c r="B87" s="16">
        <v>117.31</v>
      </c>
      <c r="C87" s="17">
        <v>10</v>
      </c>
      <c r="D87" s="16">
        <v>8</v>
      </c>
      <c r="E87" s="17">
        <v>14</v>
      </c>
      <c r="F87" s="16" t="s">
        <v>26</v>
      </c>
      <c r="G87" s="17"/>
      <c r="H87" s="16">
        <v>15</v>
      </c>
      <c r="I87" s="18">
        <f t="shared" ref="I87:I111" si="3">G87+H87</f>
        <v>15</v>
      </c>
    </row>
    <row r="88" spans="1:9">
      <c r="A88" s="15">
        <v>2790</v>
      </c>
      <c r="B88" s="16">
        <v>73.08</v>
      </c>
      <c r="C88" s="17">
        <v>11</v>
      </c>
      <c r="D88" s="16">
        <v>6</v>
      </c>
      <c r="E88" s="17">
        <v>9</v>
      </c>
      <c r="F88" s="16" t="s">
        <v>26</v>
      </c>
      <c r="G88" s="17">
        <v>7</v>
      </c>
      <c r="H88" s="16">
        <v>5</v>
      </c>
      <c r="I88" s="18">
        <f t="shared" si="3"/>
        <v>12</v>
      </c>
    </row>
    <row r="89" spans="1:9">
      <c r="A89" s="15">
        <v>3250</v>
      </c>
      <c r="B89" s="16">
        <v>56.52</v>
      </c>
      <c r="C89" s="17">
        <v>12</v>
      </c>
      <c r="D89" s="16">
        <v>3</v>
      </c>
      <c r="E89" s="17">
        <v>5</v>
      </c>
      <c r="F89" s="16" t="s">
        <v>26</v>
      </c>
      <c r="G89" s="17"/>
      <c r="H89" s="16">
        <v>7</v>
      </c>
      <c r="I89" s="18">
        <f t="shared" si="3"/>
        <v>7</v>
      </c>
    </row>
    <row r="90" spans="1:9">
      <c r="A90" s="15">
        <v>5780</v>
      </c>
      <c r="B90" s="16">
        <v>91.03</v>
      </c>
      <c r="C90" s="17">
        <v>6</v>
      </c>
      <c r="D90" s="16">
        <v>4</v>
      </c>
      <c r="E90" s="17">
        <v>6</v>
      </c>
      <c r="F90" s="16" t="s">
        <v>26</v>
      </c>
      <c r="G90" s="17"/>
      <c r="H90" s="16">
        <v>5</v>
      </c>
      <c r="I90" s="18">
        <f t="shared" si="3"/>
        <v>5</v>
      </c>
    </row>
    <row r="91" spans="1:9">
      <c r="A91" s="15">
        <v>4980</v>
      </c>
      <c r="B91" s="16">
        <v>74.62</v>
      </c>
      <c r="C91" s="17">
        <v>4</v>
      </c>
      <c r="D91" s="16">
        <v>1</v>
      </c>
      <c r="E91" s="17">
        <v>3</v>
      </c>
      <c r="F91" s="16" t="s">
        <v>26</v>
      </c>
      <c r="G91" s="17"/>
      <c r="H91" s="16">
        <v>3</v>
      </c>
      <c r="I91" s="18">
        <f t="shared" si="3"/>
        <v>3</v>
      </c>
    </row>
    <row r="92" spans="1:9">
      <c r="A92" s="15">
        <v>4250</v>
      </c>
      <c r="B92" s="16">
        <v>63.44</v>
      </c>
      <c r="C92" s="17">
        <v>8</v>
      </c>
      <c r="D92" s="16">
        <v>3</v>
      </c>
      <c r="E92" s="17">
        <v>13</v>
      </c>
      <c r="F92" s="16" t="s">
        <v>26</v>
      </c>
      <c r="G92" s="17"/>
      <c r="H92" s="16">
        <v>3</v>
      </c>
      <c r="I92" s="18">
        <f t="shared" si="3"/>
        <v>3</v>
      </c>
    </row>
    <row r="93" spans="1:9">
      <c r="A93" s="15">
        <v>4980</v>
      </c>
      <c r="B93" s="16">
        <v>81.180000000000007</v>
      </c>
      <c r="C93" s="17">
        <v>3</v>
      </c>
      <c r="D93" s="16">
        <v>1</v>
      </c>
      <c r="E93" s="17">
        <v>3</v>
      </c>
      <c r="F93" s="16" t="s">
        <v>26</v>
      </c>
      <c r="G93" s="17"/>
      <c r="H93" s="16">
        <v>10</v>
      </c>
      <c r="I93" s="18">
        <f t="shared" si="3"/>
        <v>10</v>
      </c>
    </row>
    <row r="94" spans="1:9">
      <c r="A94" s="15">
        <v>4980</v>
      </c>
      <c r="B94" s="16">
        <v>74.62</v>
      </c>
      <c r="C94" s="17">
        <v>4</v>
      </c>
      <c r="D94" s="16">
        <v>1</v>
      </c>
      <c r="E94" s="17">
        <v>3</v>
      </c>
      <c r="F94" s="16" t="s">
        <v>26</v>
      </c>
      <c r="G94" s="17"/>
      <c r="H94" s="16">
        <v>3</v>
      </c>
      <c r="I94" s="18">
        <f t="shared" si="3"/>
        <v>3</v>
      </c>
    </row>
    <row r="95" spans="1:9">
      <c r="A95" s="15">
        <v>3200</v>
      </c>
      <c r="B95" s="16">
        <v>68.31</v>
      </c>
      <c r="C95" s="17">
        <v>3</v>
      </c>
      <c r="D95" s="16">
        <v>1</v>
      </c>
      <c r="E95" s="17">
        <v>3</v>
      </c>
      <c r="F95" s="16" t="s">
        <v>26</v>
      </c>
      <c r="G95" s="17"/>
      <c r="H95" s="16">
        <v>10</v>
      </c>
      <c r="I95" s="18">
        <f t="shared" si="3"/>
        <v>10</v>
      </c>
    </row>
    <row r="96" spans="1:9">
      <c r="A96" s="15">
        <v>1680</v>
      </c>
      <c r="B96" s="16">
        <v>46.37</v>
      </c>
      <c r="C96" s="17">
        <v>25</v>
      </c>
      <c r="D96" s="16">
        <v>3</v>
      </c>
      <c r="E96" s="17">
        <v>5</v>
      </c>
      <c r="F96" s="16" t="s">
        <v>26</v>
      </c>
      <c r="G96" s="17"/>
      <c r="H96" s="16">
        <v>17</v>
      </c>
      <c r="I96" s="18">
        <f t="shared" si="3"/>
        <v>17</v>
      </c>
    </row>
    <row r="97" spans="1:9">
      <c r="A97" s="15">
        <v>2798</v>
      </c>
      <c r="B97" s="16">
        <v>65.39</v>
      </c>
      <c r="C97" s="17">
        <v>13</v>
      </c>
      <c r="D97" s="16">
        <v>1</v>
      </c>
      <c r="E97" s="17">
        <v>4</v>
      </c>
      <c r="F97" s="16" t="s">
        <v>26</v>
      </c>
      <c r="G97" s="17"/>
      <c r="H97" s="16">
        <v>13</v>
      </c>
      <c r="I97" s="18">
        <f t="shared" si="3"/>
        <v>13</v>
      </c>
    </row>
    <row r="98" spans="1:9">
      <c r="A98" s="15">
        <v>2698</v>
      </c>
      <c r="B98" s="16">
        <v>65.39</v>
      </c>
      <c r="C98" s="17">
        <v>13</v>
      </c>
      <c r="D98" s="16">
        <v>1</v>
      </c>
      <c r="E98" s="17">
        <v>4</v>
      </c>
      <c r="F98" s="16" t="s">
        <v>26</v>
      </c>
      <c r="G98" s="17"/>
      <c r="H98" s="16">
        <v>13</v>
      </c>
      <c r="I98" s="18">
        <f t="shared" si="3"/>
        <v>13</v>
      </c>
    </row>
    <row r="99" spans="1:9">
      <c r="A99" s="15">
        <v>3480</v>
      </c>
      <c r="B99" s="16">
        <v>69.7</v>
      </c>
      <c r="C99" s="17">
        <v>15</v>
      </c>
      <c r="D99" s="16">
        <v>3</v>
      </c>
      <c r="E99" s="17">
        <v>7</v>
      </c>
      <c r="F99" s="16" t="s">
        <v>26</v>
      </c>
      <c r="G99" s="17"/>
      <c r="H99" s="16">
        <v>11</v>
      </c>
      <c r="I99" s="18">
        <f t="shared" si="3"/>
        <v>11</v>
      </c>
    </row>
    <row r="100" spans="1:9">
      <c r="A100" s="15">
        <v>2798</v>
      </c>
      <c r="B100" s="16">
        <v>65.39</v>
      </c>
      <c r="C100" s="17">
        <v>13</v>
      </c>
      <c r="D100" s="16">
        <v>1</v>
      </c>
      <c r="E100" s="17">
        <v>4</v>
      </c>
      <c r="F100" s="16" t="s">
        <v>26</v>
      </c>
      <c r="G100" s="17"/>
      <c r="H100" s="16">
        <v>13</v>
      </c>
      <c r="I100" s="18">
        <f t="shared" si="3"/>
        <v>13</v>
      </c>
    </row>
    <row r="101" spans="1:9">
      <c r="A101" s="15">
        <v>2698</v>
      </c>
      <c r="B101" s="16">
        <v>65.39</v>
      </c>
      <c r="C101" s="17">
        <v>13</v>
      </c>
      <c r="D101" s="16">
        <v>1</v>
      </c>
      <c r="E101" s="17">
        <v>4</v>
      </c>
      <c r="F101" s="16" t="s">
        <v>26</v>
      </c>
      <c r="G101" s="17"/>
      <c r="H101" s="16">
        <v>13</v>
      </c>
      <c r="I101" s="18">
        <f t="shared" si="3"/>
        <v>13</v>
      </c>
    </row>
    <row r="102" spans="1:9">
      <c r="A102" s="15">
        <v>2980</v>
      </c>
      <c r="B102" s="16">
        <v>69.319999999999993</v>
      </c>
      <c r="C102" s="17">
        <v>17</v>
      </c>
      <c r="D102" s="16">
        <v>3</v>
      </c>
      <c r="E102" s="17">
        <v>4</v>
      </c>
      <c r="F102" s="16" t="s">
        <v>26</v>
      </c>
      <c r="G102" s="17"/>
      <c r="H102" s="16">
        <v>4</v>
      </c>
      <c r="I102" s="18">
        <f t="shared" si="3"/>
        <v>4</v>
      </c>
    </row>
    <row r="103" spans="1:9">
      <c r="A103" s="15">
        <v>5380</v>
      </c>
      <c r="B103" s="16">
        <v>117.31</v>
      </c>
      <c r="C103" s="17">
        <v>10</v>
      </c>
      <c r="D103" s="16">
        <v>8</v>
      </c>
      <c r="E103" s="17">
        <v>14</v>
      </c>
      <c r="F103" s="16" t="s">
        <v>26</v>
      </c>
      <c r="G103" s="17"/>
      <c r="H103" s="16">
        <v>15</v>
      </c>
      <c r="I103" s="18">
        <f t="shared" si="3"/>
        <v>15</v>
      </c>
    </row>
    <row r="104" spans="1:9">
      <c r="A104" s="15">
        <v>4950</v>
      </c>
      <c r="B104" s="16">
        <v>101.55</v>
      </c>
      <c r="C104" s="17">
        <v>10</v>
      </c>
      <c r="D104" s="16">
        <v>12</v>
      </c>
      <c r="E104" s="17">
        <v>14</v>
      </c>
      <c r="F104" s="16" t="s">
        <v>26</v>
      </c>
      <c r="G104" s="17"/>
      <c r="H104" s="16">
        <v>15</v>
      </c>
      <c r="I104" s="18">
        <f t="shared" si="3"/>
        <v>15</v>
      </c>
    </row>
    <row r="105" spans="1:9">
      <c r="A105" s="15">
        <v>4660</v>
      </c>
      <c r="B105" s="16">
        <v>72.709999999999994</v>
      </c>
      <c r="C105" s="17">
        <v>10</v>
      </c>
      <c r="D105" s="16">
        <v>5</v>
      </c>
      <c r="E105" s="17">
        <v>7</v>
      </c>
      <c r="F105" s="16" t="s">
        <v>26</v>
      </c>
      <c r="G105" s="17"/>
      <c r="H105" s="16">
        <v>2</v>
      </c>
      <c r="I105" s="18">
        <f t="shared" si="3"/>
        <v>2</v>
      </c>
    </row>
    <row r="106" spans="1:9">
      <c r="A106" s="15">
        <v>4250</v>
      </c>
      <c r="B106" s="16">
        <v>81.63</v>
      </c>
      <c r="C106" s="17">
        <v>15</v>
      </c>
      <c r="D106" s="16">
        <v>2</v>
      </c>
      <c r="E106" s="17">
        <v>3</v>
      </c>
      <c r="F106" s="16" t="s">
        <v>26</v>
      </c>
      <c r="G106" s="17"/>
      <c r="H106" s="16">
        <v>11</v>
      </c>
      <c r="I106" s="18">
        <f t="shared" si="3"/>
        <v>11</v>
      </c>
    </row>
    <row r="107" spans="1:9">
      <c r="A107" s="15">
        <v>5260</v>
      </c>
      <c r="B107" s="16">
        <v>97.35</v>
      </c>
      <c r="C107" s="17">
        <v>10</v>
      </c>
      <c r="D107" s="16">
        <v>10</v>
      </c>
      <c r="E107" s="17">
        <v>14</v>
      </c>
      <c r="F107" s="16" t="s">
        <v>26</v>
      </c>
      <c r="G107" s="17"/>
      <c r="H107" s="16">
        <v>15</v>
      </c>
      <c r="I107" s="18">
        <f t="shared" si="3"/>
        <v>15</v>
      </c>
    </row>
    <row r="108" spans="1:9">
      <c r="A108" s="15">
        <v>3480</v>
      </c>
      <c r="B108" s="16">
        <v>61.62</v>
      </c>
      <c r="C108" s="17">
        <v>17</v>
      </c>
      <c r="D108" s="16">
        <v>3</v>
      </c>
      <c r="E108" s="17">
        <v>4</v>
      </c>
      <c r="F108" s="16" t="s">
        <v>26</v>
      </c>
      <c r="G108" s="17"/>
      <c r="H108" s="16">
        <v>7</v>
      </c>
      <c r="I108" s="18">
        <f t="shared" si="3"/>
        <v>7</v>
      </c>
    </row>
    <row r="109" spans="1:9">
      <c r="A109" s="15">
        <v>4980</v>
      </c>
      <c r="B109" s="16">
        <v>74.62</v>
      </c>
      <c r="C109" s="17">
        <v>4</v>
      </c>
      <c r="D109" s="16">
        <v>1</v>
      </c>
      <c r="E109" s="17">
        <v>3</v>
      </c>
      <c r="F109" s="16" t="s">
        <v>26</v>
      </c>
      <c r="G109" s="17"/>
      <c r="H109" s="16">
        <v>3</v>
      </c>
      <c r="I109" s="18">
        <f t="shared" si="3"/>
        <v>3</v>
      </c>
    </row>
    <row r="110" spans="1:9">
      <c r="A110" s="15">
        <v>3980</v>
      </c>
      <c r="B110" s="16">
        <v>70.83</v>
      </c>
      <c r="C110" s="17">
        <v>14</v>
      </c>
      <c r="D110" s="16">
        <v>7</v>
      </c>
      <c r="E110" s="17">
        <v>12</v>
      </c>
      <c r="F110" s="16" t="s">
        <v>26</v>
      </c>
      <c r="G110" s="17"/>
      <c r="H110" s="16">
        <v>3</v>
      </c>
      <c r="I110" s="18">
        <f t="shared" si="3"/>
        <v>3</v>
      </c>
    </row>
    <row r="111" spans="1:9" ht="14.25" thickBot="1">
      <c r="A111" s="19">
        <v>4790</v>
      </c>
      <c r="B111" s="20">
        <v>105.86</v>
      </c>
      <c r="C111" s="8">
        <v>8</v>
      </c>
      <c r="D111" s="20">
        <v>2</v>
      </c>
      <c r="E111" s="8">
        <v>9</v>
      </c>
      <c r="F111" s="20" t="s">
        <v>26</v>
      </c>
      <c r="G111" s="8"/>
      <c r="H111" s="20">
        <v>8</v>
      </c>
      <c r="I111" s="10">
        <f t="shared" si="3"/>
        <v>8</v>
      </c>
    </row>
  </sheetData>
  <mergeCells count="1">
    <mergeCell ref="G1:I1"/>
  </mergeCells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33"/>
  <sheetViews>
    <sheetView workbookViewId="0">
      <selection activeCell="C11" sqref="C11"/>
    </sheetView>
  </sheetViews>
  <sheetFormatPr defaultRowHeight="13.5"/>
  <cols>
    <col min="5" max="5" width="9" style="1"/>
  </cols>
  <sheetData>
    <row r="1" spans="1:5">
      <c r="B1" t="s">
        <v>165</v>
      </c>
    </row>
    <row r="2" spans="1:5">
      <c r="A2" t="s">
        <v>140</v>
      </c>
      <c r="B2" t="s">
        <v>141</v>
      </c>
      <c r="C2" t="s">
        <v>142</v>
      </c>
      <c r="D2" t="s">
        <v>143</v>
      </c>
      <c r="E2" s="1" t="s">
        <v>156</v>
      </c>
    </row>
    <row r="3" spans="1:5">
      <c r="A3">
        <v>1</v>
      </c>
      <c r="B3">
        <v>20000</v>
      </c>
      <c r="C3">
        <v>2.8000000011200004</v>
      </c>
      <c r="D3">
        <v>7</v>
      </c>
      <c r="E3" s="1" t="s">
        <v>144</v>
      </c>
    </row>
    <row r="4" spans="1:5">
      <c r="A4">
        <v>2</v>
      </c>
      <c r="B4">
        <v>22000</v>
      </c>
      <c r="C4">
        <v>3.8499999961500002</v>
      </c>
      <c r="D4">
        <v>11</v>
      </c>
      <c r="E4" s="1" t="s">
        <v>144</v>
      </c>
    </row>
    <row r="5" spans="1:5">
      <c r="A5">
        <v>3</v>
      </c>
      <c r="B5">
        <v>15000</v>
      </c>
      <c r="C5">
        <v>3.7299999964565003</v>
      </c>
      <c r="D5">
        <v>14</v>
      </c>
      <c r="E5" s="1" t="s">
        <v>144</v>
      </c>
    </row>
    <row r="6" spans="1:5">
      <c r="A6">
        <v>4</v>
      </c>
      <c r="B6">
        <v>11000</v>
      </c>
      <c r="C6">
        <v>3.9600039600039598</v>
      </c>
      <c r="D6">
        <v>3</v>
      </c>
      <c r="E6" s="1" t="s">
        <v>144</v>
      </c>
    </row>
    <row r="7" spans="1:5">
      <c r="A7">
        <v>5</v>
      </c>
      <c r="B7">
        <v>2600</v>
      </c>
      <c r="C7">
        <v>3.1199999952575999</v>
      </c>
      <c r="D7">
        <v>11</v>
      </c>
      <c r="E7" s="1" t="s">
        <v>144</v>
      </c>
    </row>
    <row r="8" spans="1:5">
      <c r="A8">
        <v>6</v>
      </c>
      <c r="B8">
        <v>4100</v>
      </c>
      <c r="C8">
        <v>1.6199999989956</v>
      </c>
      <c r="D8">
        <v>3</v>
      </c>
      <c r="E8" s="1" t="s">
        <v>144</v>
      </c>
    </row>
    <row r="9" spans="1:5">
      <c r="A9">
        <v>7</v>
      </c>
      <c r="B9">
        <v>2800</v>
      </c>
      <c r="C9">
        <v>2.7499999972500002</v>
      </c>
      <c r="D9">
        <v>6</v>
      </c>
      <c r="E9" s="1" t="s">
        <v>144</v>
      </c>
    </row>
    <row r="10" spans="1:5">
      <c r="A10">
        <v>8</v>
      </c>
      <c r="B10">
        <v>4300</v>
      </c>
      <c r="C10">
        <v>3.2699999952258003</v>
      </c>
      <c r="D10">
        <v>5</v>
      </c>
      <c r="E10" s="1" t="s">
        <v>144</v>
      </c>
    </row>
    <row r="11" spans="1:5">
      <c r="A11">
        <v>9</v>
      </c>
      <c r="B11">
        <v>4800</v>
      </c>
      <c r="C11">
        <v>5.8800000072912004</v>
      </c>
      <c r="D11">
        <v>8</v>
      </c>
      <c r="E11" s="1" t="s">
        <v>144</v>
      </c>
    </row>
    <row r="12" spans="1:5">
      <c r="A12">
        <v>10</v>
      </c>
      <c r="B12">
        <v>1550</v>
      </c>
      <c r="C12">
        <v>3.3800000018928</v>
      </c>
      <c r="D12">
        <v>6</v>
      </c>
      <c r="E12" s="1" t="s">
        <v>144</v>
      </c>
    </row>
    <row r="13" spans="1:5">
      <c r="A13">
        <v>11</v>
      </c>
      <c r="B13">
        <v>1450</v>
      </c>
      <c r="C13">
        <v>3.0900000044804998</v>
      </c>
      <c r="D13">
        <v>4</v>
      </c>
      <c r="E13" s="1" t="s">
        <v>144</v>
      </c>
    </row>
    <row r="14" spans="1:5">
      <c r="A14">
        <v>12</v>
      </c>
      <c r="B14">
        <v>3500</v>
      </c>
      <c r="C14">
        <v>2.8599999971400001</v>
      </c>
      <c r="D14">
        <v>6</v>
      </c>
      <c r="E14" s="1" t="s">
        <v>144</v>
      </c>
    </row>
    <row r="15" spans="1:5">
      <c r="A15">
        <v>13</v>
      </c>
      <c r="B15">
        <v>1900</v>
      </c>
      <c r="C15">
        <v>3.2600000027384</v>
      </c>
      <c r="D15">
        <v>16</v>
      </c>
      <c r="E15" s="1" t="s">
        <v>144</v>
      </c>
    </row>
    <row r="16" spans="1:5">
      <c r="A16">
        <v>14</v>
      </c>
      <c r="B16">
        <v>1500</v>
      </c>
      <c r="C16">
        <v>7.7100000072473991</v>
      </c>
      <c r="D16">
        <v>2</v>
      </c>
      <c r="E16" s="1" t="s">
        <v>144</v>
      </c>
    </row>
    <row r="17" spans="1:5">
      <c r="A17">
        <v>15</v>
      </c>
      <c r="B17">
        <v>1900</v>
      </c>
      <c r="C17">
        <v>12.659999927584799</v>
      </c>
      <c r="D17">
        <v>9</v>
      </c>
      <c r="E17" s="1" t="s">
        <v>144</v>
      </c>
    </row>
    <row r="18" spans="1:5">
      <c r="A18">
        <v>16</v>
      </c>
      <c r="B18">
        <v>1200</v>
      </c>
      <c r="C18">
        <v>2.7000000027</v>
      </c>
      <c r="D18">
        <v>2</v>
      </c>
      <c r="E18" s="1" t="s">
        <v>144</v>
      </c>
    </row>
    <row r="19" spans="1:5">
      <c r="A19">
        <v>17</v>
      </c>
      <c r="B19">
        <v>1000</v>
      </c>
      <c r="C19">
        <v>1.4999999992499999</v>
      </c>
      <c r="D19">
        <v>14</v>
      </c>
      <c r="E19" s="1" t="s">
        <v>144</v>
      </c>
    </row>
    <row r="20" spans="1:5">
      <c r="A20">
        <v>18</v>
      </c>
      <c r="B20">
        <v>1300</v>
      </c>
      <c r="C20">
        <v>10.500000026250001</v>
      </c>
      <c r="D20">
        <v>2</v>
      </c>
      <c r="E20" s="1" t="s">
        <v>144</v>
      </c>
    </row>
    <row r="21" spans="1:5">
      <c r="A21">
        <v>19</v>
      </c>
      <c r="B21">
        <v>5500</v>
      </c>
      <c r="C21">
        <v>9.0000000090000007</v>
      </c>
      <c r="D21">
        <v>10</v>
      </c>
      <c r="E21" s="1" t="s">
        <v>144</v>
      </c>
    </row>
    <row r="22" spans="1:5">
      <c r="A22">
        <v>20</v>
      </c>
      <c r="B22">
        <v>720</v>
      </c>
      <c r="C22">
        <v>6.2299999867923992</v>
      </c>
      <c r="D22">
        <v>2</v>
      </c>
      <c r="E22" s="1" t="s">
        <v>144</v>
      </c>
    </row>
    <row r="23" spans="1:5">
      <c r="A23">
        <v>21</v>
      </c>
      <c r="B23">
        <v>1400</v>
      </c>
      <c r="C23">
        <v>5.9999999880000008</v>
      </c>
      <c r="D23">
        <v>2</v>
      </c>
      <c r="E23" s="1" t="s">
        <v>144</v>
      </c>
    </row>
    <row r="24" spans="1:5">
      <c r="A24">
        <v>22</v>
      </c>
      <c r="B24">
        <v>5000</v>
      </c>
      <c r="C24">
        <v>3.0599999964503999</v>
      </c>
      <c r="D24">
        <v>11</v>
      </c>
      <c r="E24" s="1" t="s">
        <v>145</v>
      </c>
    </row>
    <row r="25" spans="1:5">
      <c r="A25">
        <v>23</v>
      </c>
      <c r="B25">
        <v>19000</v>
      </c>
      <c r="C25">
        <v>3.5799999992124003</v>
      </c>
      <c r="D25">
        <v>21</v>
      </c>
      <c r="E25" s="1" t="s">
        <v>145</v>
      </c>
    </row>
    <row r="26" spans="1:5">
      <c r="A26">
        <v>24</v>
      </c>
      <c r="B26">
        <v>12600</v>
      </c>
      <c r="C26">
        <v>4.5499999954500003</v>
      </c>
      <c r="D26">
        <v>12</v>
      </c>
      <c r="E26" s="1" t="s">
        <v>145</v>
      </c>
    </row>
    <row r="27" spans="1:5">
      <c r="A27">
        <v>25</v>
      </c>
      <c r="B27">
        <v>2500</v>
      </c>
      <c r="C27">
        <v>3.3399999955912003</v>
      </c>
      <c r="D27">
        <v>4</v>
      </c>
      <c r="E27" s="1" t="s">
        <v>145</v>
      </c>
    </row>
    <row r="28" spans="1:5">
      <c r="A28">
        <v>26</v>
      </c>
      <c r="B28">
        <v>6200</v>
      </c>
      <c r="C28">
        <v>4.9099999946972002</v>
      </c>
      <c r="D28">
        <v>21</v>
      </c>
      <c r="E28" s="1" t="s">
        <v>145</v>
      </c>
    </row>
    <row r="29" spans="1:5">
      <c r="A29">
        <v>27</v>
      </c>
      <c r="B29">
        <v>2500</v>
      </c>
      <c r="C29">
        <v>3.2200000021895998</v>
      </c>
      <c r="D29">
        <v>3</v>
      </c>
      <c r="E29" s="1" t="s">
        <v>145</v>
      </c>
    </row>
    <row r="30" spans="1:5">
      <c r="A30">
        <v>28</v>
      </c>
      <c r="B30">
        <v>20000</v>
      </c>
      <c r="C30">
        <v>1.4100000003102</v>
      </c>
      <c r="D30">
        <v>6</v>
      </c>
      <c r="E30" s="1" t="s">
        <v>145</v>
      </c>
    </row>
    <row r="31" spans="1:5">
      <c r="A31">
        <v>29</v>
      </c>
      <c r="B31">
        <v>11000</v>
      </c>
      <c r="C31">
        <v>1.7700000012921</v>
      </c>
      <c r="D31">
        <v>13</v>
      </c>
      <c r="E31" s="1" t="s">
        <v>145</v>
      </c>
    </row>
    <row r="32" spans="1:5">
      <c r="A32">
        <v>30</v>
      </c>
      <c r="B32">
        <v>4200</v>
      </c>
      <c r="C32">
        <v>3.2499999967499997</v>
      </c>
      <c r="D32">
        <v>5</v>
      </c>
      <c r="E32" s="1" t="s">
        <v>145</v>
      </c>
    </row>
    <row r="33" spans="1:5">
      <c r="A33">
        <v>31</v>
      </c>
      <c r="B33">
        <v>10500</v>
      </c>
      <c r="C33">
        <v>3.0199999983087999</v>
      </c>
      <c r="D33">
        <v>7</v>
      </c>
      <c r="E33" s="1" t="s">
        <v>145</v>
      </c>
    </row>
    <row r="34" spans="1:5">
      <c r="A34">
        <v>32</v>
      </c>
      <c r="B34">
        <v>2500</v>
      </c>
      <c r="C34">
        <v>4.0500000040500002</v>
      </c>
      <c r="D34">
        <v>7</v>
      </c>
      <c r="E34" s="1" t="s">
        <v>145</v>
      </c>
    </row>
    <row r="35" spans="1:5">
      <c r="A35">
        <v>33</v>
      </c>
      <c r="B35">
        <v>3800</v>
      </c>
      <c r="C35">
        <v>2.8300000036790003</v>
      </c>
      <c r="D35">
        <v>11</v>
      </c>
      <c r="E35" s="1" t="s">
        <v>145</v>
      </c>
    </row>
    <row r="36" spans="1:5">
      <c r="A36">
        <v>34</v>
      </c>
      <c r="B36">
        <v>3200</v>
      </c>
      <c r="C36">
        <v>7.8900000183048</v>
      </c>
      <c r="D36">
        <v>5</v>
      </c>
      <c r="E36" s="1" t="s">
        <v>145</v>
      </c>
    </row>
    <row r="37" spans="1:5">
      <c r="A37">
        <v>35</v>
      </c>
      <c r="B37">
        <v>2250</v>
      </c>
      <c r="C37">
        <v>7.7699999818959</v>
      </c>
      <c r="D37">
        <v>6</v>
      </c>
      <c r="E37" s="1" t="s">
        <v>145</v>
      </c>
    </row>
    <row r="38" spans="1:5">
      <c r="A38">
        <v>36</v>
      </c>
      <c r="B38">
        <v>1250</v>
      </c>
      <c r="C38">
        <v>9.3499999700799989</v>
      </c>
      <c r="D38">
        <v>8</v>
      </c>
      <c r="E38" s="1" t="s">
        <v>145</v>
      </c>
    </row>
    <row r="39" spans="1:5">
      <c r="A39">
        <v>37</v>
      </c>
      <c r="B39">
        <v>1650</v>
      </c>
      <c r="C39">
        <v>4.7599999912415996</v>
      </c>
      <c r="D39">
        <v>3</v>
      </c>
      <c r="E39" s="1" t="s">
        <v>145</v>
      </c>
    </row>
    <row r="40" spans="1:5">
      <c r="A40">
        <v>38</v>
      </c>
      <c r="B40">
        <v>4000</v>
      </c>
      <c r="C40">
        <v>8.4400000229568004</v>
      </c>
      <c r="D40">
        <v>7</v>
      </c>
      <c r="E40" s="1" t="s">
        <v>145</v>
      </c>
    </row>
    <row r="41" spans="1:5">
      <c r="A41">
        <v>39</v>
      </c>
      <c r="B41">
        <v>30000</v>
      </c>
      <c r="C41">
        <v>3.1700000025042998</v>
      </c>
      <c r="D41">
        <v>6</v>
      </c>
      <c r="E41" s="1" t="s">
        <v>146</v>
      </c>
    </row>
    <row r="42" spans="1:5">
      <c r="A42">
        <v>40</v>
      </c>
      <c r="B42">
        <v>4800</v>
      </c>
      <c r="C42">
        <v>3.3399999955912003</v>
      </c>
      <c r="D42">
        <v>2</v>
      </c>
      <c r="E42" s="1" t="s">
        <v>146</v>
      </c>
    </row>
    <row r="43" spans="1:5">
      <c r="A43">
        <v>41</v>
      </c>
      <c r="B43">
        <v>28000</v>
      </c>
      <c r="C43">
        <v>4.2300000068949002</v>
      </c>
      <c r="D43">
        <v>23</v>
      </c>
      <c r="E43" s="1" t="s">
        <v>146</v>
      </c>
    </row>
    <row r="44" spans="1:5">
      <c r="A44">
        <v>42</v>
      </c>
      <c r="B44">
        <v>3000</v>
      </c>
      <c r="C44">
        <v>4.2700000085827003</v>
      </c>
      <c r="D44">
        <v>2</v>
      </c>
      <c r="E44" s="1" t="s">
        <v>146</v>
      </c>
    </row>
    <row r="45" spans="1:5">
      <c r="A45">
        <v>43</v>
      </c>
      <c r="B45">
        <v>7600</v>
      </c>
      <c r="C45">
        <v>3.8399999950848001</v>
      </c>
      <c r="D45">
        <v>5</v>
      </c>
      <c r="E45" s="1" t="s">
        <v>146</v>
      </c>
    </row>
    <row r="46" spans="1:5">
      <c r="A46">
        <v>44</v>
      </c>
      <c r="B46">
        <v>1800</v>
      </c>
      <c r="C46">
        <v>3.2200000021895998</v>
      </c>
      <c r="D46">
        <v>3</v>
      </c>
      <c r="E46" s="1" t="s">
        <v>146</v>
      </c>
    </row>
    <row r="47" spans="1:5">
      <c r="A47">
        <v>45</v>
      </c>
      <c r="B47">
        <v>21000</v>
      </c>
      <c r="C47">
        <v>5.9300000028464002</v>
      </c>
      <c r="D47">
        <v>19</v>
      </c>
      <c r="E47" s="1" t="s">
        <v>146</v>
      </c>
    </row>
    <row r="48" spans="1:5">
      <c r="A48">
        <v>46</v>
      </c>
      <c r="B48">
        <v>14000</v>
      </c>
      <c r="C48">
        <v>3.1500000045675001</v>
      </c>
      <c r="D48">
        <v>16</v>
      </c>
      <c r="E48" s="1" t="s">
        <v>146</v>
      </c>
    </row>
    <row r="49" spans="1:5">
      <c r="A49">
        <v>47</v>
      </c>
      <c r="B49">
        <v>2500</v>
      </c>
      <c r="C49">
        <v>5.4000000053999999</v>
      </c>
      <c r="D49">
        <v>3</v>
      </c>
      <c r="E49" s="1" t="s">
        <v>146</v>
      </c>
    </row>
    <row r="50" spans="1:5">
      <c r="A50">
        <v>48</v>
      </c>
      <c r="B50">
        <v>10000</v>
      </c>
      <c r="C50">
        <v>4.8899999881662</v>
      </c>
      <c r="D50">
        <v>11</v>
      </c>
      <c r="E50" s="1" t="s">
        <v>146</v>
      </c>
    </row>
    <row r="51" spans="1:5">
      <c r="A51">
        <v>49</v>
      </c>
      <c r="B51">
        <v>6000</v>
      </c>
      <c r="C51">
        <v>6.9999999930000003</v>
      </c>
      <c r="D51">
        <v>13</v>
      </c>
      <c r="E51" s="1" t="s">
        <v>146</v>
      </c>
    </row>
    <row r="52" spans="1:5">
      <c r="A52">
        <v>50</v>
      </c>
      <c r="B52">
        <v>6000</v>
      </c>
      <c r="C52">
        <v>9.4099999655594004</v>
      </c>
      <c r="D52">
        <v>10</v>
      </c>
      <c r="E52" s="1" t="s">
        <v>146</v>
      </c>
    </row>
    <row r="53" spans="1:5">
      <c r="A53">
        <v>51</v>
      </c>
      <c r="B53">
        <v>3900</v>
      </c>
      <c r="C53">
        <v>4.8700000008278996</v>
      </c>
      <c r="D53">
        <v>15</v>
      </c>
      <c r="E53" s="1" t="s">
        <v>146</v>
      </c>
    </row>
    <row r="54" spans="1:5">
      <c r="A54">
        <v>52</v>
      </c>
      <c r="B54">
        <v>2800</v>
      </c>
      <c r="C54">
        <v>10.1300000122573</v>
      </c>
      <c r="D54">
        <v>5</v>
      </c>
      <c r="E54" s="1" t="s">
        <v>146</v>
      </c>
    </row>
    <row r="55" spans="1:5">
      <c r="A55">
        <v>53</v>
      </c>
      <c r="B55">
        <v>890</v>
      </c>
      <c r="C55">
        <v>11.70000006435</v>
      </c>
      <c r="D55">
        <v>3</v>
      </c>
      <c r="E55" s="1" t="s">
        <v>146</v>
      </c>
    </row>
    <row r="56" spans="1:5">
      <c r="A56">
        <v>54</v>
      </c>
      <c r="B56">
        <v>2700</v>
      </c>
      <c r="C56">
        <v>15.260000110787601</v>
      </c>
      <c r="D56">
        <v>12</v>
      </c>
      <c r="E56" s="1" t="s">
        <v>146</v>
      </c>
    </row>
    <row r="57" spans="1:5">
      <c r="A57">
        <v>55</v>
      </c>
      <c r="B57">
        <v>648</v>
      </c>
      <c r="C57">
        <v>4.2600000006815995</v>
      </c>
      <c r="D57">
        <v>3</v>
      </c>
      <c r="E57" s="1" t="s">
        <v>146</v>
      </c>
    </row>
    <row r="58" spans="1:5">
      <c r="A58">
        <v>56</v>
      </c>
      <c r="B58">
        <v>1200</v>
      </c>
      <c r="C58">
        <v>12.789999979919699</v>
      </c>
      <c r="D58">
        <v>6</v>
      </c>
      <c r="E58" s="1" t="s">
        <v>146</v>
      </c>
    </row>
    <row r="59" spans="1:5">
      <c r="A59">
        <v>57</v>
      </c>
      <c r="B59">
        <v>840</v>
      </c>
      <c r="C59">
        <v>37.800000650160008</v>
      </c>
      <c r="D59">
        <v>5</v>
      </c>
      <c r="E59" s="1" t="s">
        <v>146</v>
      </c>
    </row>
    <row r="60" spans="1:5">
      <c r="A60">
        <v>58</v>
      </c>
      <c r="B60">
        <v>7000</v>
      </c>
      <c r="C60">
        <v>3.7899999963237003</v>
      </c>
      <c r="D60">
        <v>3</v>
      </c>
      <c r="E60" s="1" t="s">
        <v>147</v>
      </c>
    </row>
    <row r="61" spans="1:5">
      <c r="A61">
        <v>59</v>
      </c>
      <c r="B61">
        <v>3000</v>
      </c>
      <c r="C61">
        <v>3.2099999974319999</v>
      </c>
      <c r="D61">
        <v>4</v>
      </c>
      <c r="E61" s="1" t="s">
        <v>147</v>
      </c>
    </row>
    <row r="62" spans="1:5">
      <c r="A62">
        <v>60</v>
      </c>
      <c r="B62">
        <v>1900</v>
      </c>
      <c r="C62">
        <v>5.0300000014587001</v>
      </c>
      <c r="D62">
        <v>2</v>
      </c>
      <c r="E62" s="1" t="s">
        <v>147</v>
      </c>
    </row>
    <row r="63" spans="1:5">
      <c r="A63">
        <v>61</v>
      </c>
      <c r="B63">
        <v>9600</v>
      </c>
      <c r="C63">
        <v>3.8899999960710998</v>
      </c>
      <c r="D63">
        <v>7</v>
      </c>
      <c r="E63" s="1" t="s">
        <v>147</v>
      </c>
    </row>
    <row r="64" spans="1:5">
      <c r="A64">
        <v>62</v>
      </c>
      <c r="B64">
        <v>2500</v>
      </c>
      <c r="C64">
        <v>4.6900000045023997</v>
      </c>
      <c r="D64">
        <v>12</v>
      </c>
      <c r="E64" s="1" t="s">
        <v>147</v>
      </c>
    </row>
    <row r="65" spans="1:5">
      <c r="A65">
        <v>63</v>
      </c>
      <c r="B65">
        <v>1700</v>
      </c>
      <c r="C65">
        <v>5.9999999880000008</v>
      </c>
      <c r="D65">
        <v>4</v>
      </c>
      <c r="E65" s="1" t="s">
        <v>147</v>
      </c>
    </row>
    <row r="66" spans="1:5">
      <c r="A66">
        <v>64</v>
      </c>
      <c r="B66">
        <v>1850</v>
      </c>
      <c r="C66">
        <v>3.5399999963183997</v>
      </c>
      <c r="D66">
        <v>5</v>
      </c>
      <c r="E66" s="1" t="s">
        <v>147</v>
      </c>
    </row>
    <row r="67" spans="1:5">
      <c r="A67">
        <v>65</v>
      </c>
      <c r="B67">
        <v>1650</v>
      </c>
      <c r="C67">
        <v>5.1900000097053001</v>
      </c>
      <c r="D67">
        <v>2</v>
      </c>
      <c r="E67" s="1" t="s">
        <v>147</v>
      </c>
    </row>
    <row r="68" spans="1:5">
      <c r="A68">
        <v>66</v>
      </c>
      <c r="B68">
        <v>7000</v>
      </c>
      <c r="C68">
        <v>2.6399999985216001</v>
      </c>
      <c r="D68">
        <v>12</v>
      </c>
      <c r="E68" s="1" t="s">
        <v>147</v>
      </c>
    </row>
    <row r="69" spans="1:5">
      <c r="A69">
        <v>67</v>
      </c>
      <c r="B69">
        <v>7000</v>
      </c>
      <c r="C69">
        <v>1.9899999992636999</v>
      </c>
      <c r="D69">
        <v>9</v>
      </c>
      <c r="E69" s="1" t="s">
        <v>147</v>
      </c>
    </row>
    <row r="70" spans="1:5">
      <c r="A70">
        <v>68</v>
      </c>
      <c r="B70">
        <v>4200</v>
      </c>
      <c r="C70">
        <v>1.0500000004200001</v>
      </c>
      <c r="D70">
        <v>11</v>
      </c>
      <c r="E70" s="1" t="s">
        <v>147</v>
      </c>
    </row>
    <row r="71" spans="1:5">
      <c r="A71">
        <v>69</v>
      </c>
      <c r="B71">
        <v>3300</v>
      </c>
      <c r="C71">
        <v>3.4799999980512002</v>
      </c>
      <c r="D71">
        <v>6</v>
      </c>
      <c r="E71" s="1" t="s">
        <v>147</v>
      </c>
    </row>
    <row r="72" spans="1:5">
      <c r="A72">
        <v>70</v>
      </c>
      <c r="B72">
        <v>1600</v>
      </c>
      <c r="C72">
        <v>5.2200000061595997</v>
      </c>
      <c r="D72">
        <v>12</v>
      </c>
      <c r="E72" s="1" t="s">
        <v>147</v>
      </c>
    </row>
    <row r="73" spans="1:5">
      <c r="A73">
        <v>71</v>
      </c>
      <c r="B73">
        <v>950</v>
      </c>
      <c r="C73">
        <v>3.6700000004404001</v>
      </c>
      <c r="D73">
        <v>6</v>
      </c>
      <c r="E73" s="1" t="s">
        <v>147</v>
      </c>
    </row>
    <row r="74" spans="1:5">
      <c r="A74">
        <v>72</v>
      </c>
      <c r="B74">
        <v>1300</v>
      </c>
      <c r="C74">
        <v>7.3600000117760001</v>
      </c>
      <c r="D74">
        <v>14</v>
      </c>
      <c r="E74" s="1" t="s">
        <v>147</v>
      </c>
    </row>
    <row r="75" spans="1:5">
      <c r="A75">
        <v>73</v>
      </c>
      <c r="B75">
        <v>2200</v>
      </c>
      <c r="C75">
        <v>4.5800000074196001</v>
      </c>
      <c r="D75">
        <v>7</v>
      </c>
      <c r="E75" s="1" t="s">
        <v>147</v>
      </c>
    </row>
    <row r="76" spans="1:5">
      <c r="A76">
        <v>74</v>
      </c>
      <c r="B76">
        <v>800</v>
      </c>
      <c r="C76">
        <v>5.1400000048315997</v>
      </c>
      <c r="D76">
        <v>5</v>
      </c>
      <c r="E76" s="1" t="s">
        <v>147</v>
      </c>
    </row>
    <row r="77" spans="1:5">
      <c r="A77">
        <v>75</v>
      </c>
      <c r="B77">
        <v>6200</v>
      </c>
      <c r="C77">
        <v>3.3800000018928</v>
      </c>
      <c r="D77">
        <v>5</v>
      </c>
      <c r="E77" s="1" t="s">
        <v>147</v>
      </c>
    </row>
    <row r="78" spans="1:5">
      <c r="A78">
        <v>76</v>
      </c>
      <c r="B78">
        <v>12500</v>
      </c>
      <c r="C78">
        <v>3.1100000034832003</v>
      </c>
      <c r="D78">
        <v>8</v>
      </c>
      <c r="E78" s="1" t="s">
        <v>148</v>
      </c>
    </row>
    <row r="79" spans="1:5">
      <c r="A79">
        <v>77</v>
      </c>
      <c r="B79">
        <v>8000</v>
      </c>
      <c r="C79">
        <v>3.6599999961936001</v>
      </c>
      <c r="D79">
        <v>10</v>
      </c>
      <c r="E79" s="1" t="s">
        <v>148</v>
      </c>
    </row>
    <row r="80" spans="1:5">
      <c r="A80">
        <v>78</v>
      </c>
      <c r="B80">
        <v>14000</v>
      </c>
      <c r="C80">
        <v>4.8899999881662</v>
      </c>
      <c r="D80">
        <v>15</v>
      </c>
      <c r="E80" s="1" t="s">
        <v>148</v>
      </c>
    </row>
    <row r="81" spans="1:5">
      <c r="A81">
        <v>79</v>
      </c>
      <c r="B81">
        <v>3400</v>
      </c>
      <c r="C81">
        <v>5.2899999950802998</v>
      </c>
      <c r="D81">
        <v>9</v>
      </c>
      <c r="E81" s="1" t="s">
        <v>148</v>
      </c>
    </row>
    <row r="82" spans="1:5">
      <c r="A82">
        <v>80</v>
      </c>
      <c r="B82">
        <v>1300</v>
      </c>
      <c r="C82">
        <v>3.0000000029999998</v>
      </c>
      <c r="D82">
        <v>3</v>
      </c>
      <c r="E82" s="1" t="s">
        <v>148</v>
      </c>
    </row>
    <row r="83" spans="1:5">
      <c r="A83">
        <v>81</v>
      </c>
      <c r="B83">
        <v>2000</v>
      </c>
      <c r="C83">
        <v>4.2199999936700001</v>
      </c>
      <c r="D83">
        <v>12</v>
      </c>
      <c r="E83" s="1" t="s">
        <v>148</v>
      </c>
    </row>
    <row r="84" spans="1:5">
      <c r="A84">
        <v>82</v>
      </c>
      <c r="B84">
        <v>2300</v>
      </c>
      <c r="C84">
        <v>4.3399999914067999</v>
      </c>
      <c r="D84">
        <v>8</v>
      </c>
      <c r="E84" s="1" t="s">
        <v>148</v>
      </c>
    </row>
    <row r="85" spans="1:5">
      <c r="A85">
        <v>83</v>
      </c>
      <c r="B85">
        <v>3300</v>
      </c>
      <c r="C85">
        <v>3.8899999960710998</v>
      </c>
      <c r="D85">
        <v>2</v>
      </c>
      <c r="E85" s="1" t="s">
        <v>148</v>
      </c>
    </row>
    <row r="86" spans="1:5">
      <c r="A86">
        <v>84</v>
      </c>
      <c r="B86">
        <v>900</v>
      </c>
      <c r="C86">
        <v>5.4000000053999999</v>
      </c>
      <c r="D86">
        <v>5</v>
      </c>
      <c r="E86" s="1" t="s">
        <v>148</v>
      </c>
    </row>
    <row r="87" spans="1:5">
      <c r="A87">
        <v>85</v>
      </c>
      <c r="B87">
        <v>3800</v>
      </c>
      <c r="C87">
        <v>5.2600000122032</v>
      </c>
      <c r="D87">
        <v>9</v>
      </c>
      <c r="E87" s="1" t="s">
        <v>148</v>
      </c>
    </row>
    <row r="88" spans="1:5">
      <c r="A88">
        <v>86</v>
      </c>
      <c r="B88">
        <v>2600</v>
      </c>
      <c r="C88">
        <v>4.2399999928768004</v>
      </c>
      <c r="D88">
        <v>6</v>
      </c>
      <c r="E88" s="1" t="s">
        <v>148</v>
      </c>
    </row>
    <row r="89" spans="1:5">
      <c r="A89">
        <v>87</v>
      </c>
      <c r="B89">
        <v>1500</v>
      </c>
      <c r="C89">
        <v>7.1499999928500007</v>
      </c>
      <c r="D89">
        <v>11</v>
      </c>
      <c r="E89" s="1" t="s">
        <v>148</v>
      </c>
    </row>
    <row r="90" spans="1:5">
      <c r="A90">
        <v>88</v>
      </c>
      <c r="B90">
        <v>1400</v>
      </c>
      <c r="C90">
        <v>6.3300000038612998</v>
      </c>
      <c r="D90">
        <v>10</v>
      </c>
      <c r="E90" s="1" t="s">
        <v>148</v>
      </c>
    </row>
    <row r="91" spans="1:5">
      <c r="A91">
        <v>89</v>
      </c>
      <c r="B91">
        <v>1300</v>
      </c>
      <c r="C91">
        <v>3.4400000049535997</v>
      </c>
      <c r="D91">
        <v>12</v>
      </c>
      <c r="E91" s="1" t="s">
        <v>148</v>
      </c>
    </row>
    <row r="92" spans="1:5">
      <c r="A92">
        <v>90</v>
      </c>
      <c r="B92">
        <v>600</v>
      </c>
      <c r="C92">
        <v>2.8100000009553998</v>
      </c>
      <c r="D92">
        <v>7</v>
      </c>
      <c r="E92" s="1" t="s">
        <v>148</v>
      </c>
    </row>
    <row r="93" spans="1:5">
      <c r="A93">
        <v>91</v>
      </c>
      <c r="B93">
        <v>650</v>
      </c>
      <c r="C93">
        <v>5.8700000095681002</v>
      </c>
      <c r="D93">
        <v>6</v>
      </c>
      <c r="E93" s="1" t="s">
        <v>148</v>
      </c>
    </row>
    <row r="94" spans="1:5">
      <c r="A94">
        <v>92</v>
      </c>
      <c r="B94">
        <v>750</v>
      </c>
      <c r="C94">
        <v>9.5999999692799989</v>
      </c>
      <c r="D94">
        <v>6</v>
      </c>
      <c r="E94" s="1" t="s">
        <v>148</v>
      </c>
    </row>
    <row r="95" spans="1:5">
      <c r="A95">
        <v>93</v>
      </c>
      <c r="B95">
        <v>650</v>
      </c>
      <c r="C95">
        <v>5.6300000135683002</v>
      </c>
      <c r="D95">
        <v>3</v>
      </c>
      <c r="E95" s="1" t="s">
        <v>148</v>
      </c>
    </row>
    <row r="96" spans="1:5">
      <c r="A96">
        <v>94</v>
      </c>
      <c r="B96">
        <v>2800</v>
      </c>
      <c r="C96">
        <v>5.9999999880000008</v>
      </c>
      <c r="D96">
        <v>7</v>
      </c>
      <c r="E96" s="1" t="s">
        <v>148</v>
      </c>
    </row>
    <row r="97" spans="1:5">
      <c r="A97">
        <v>95</v>
      </c>
      <c r="B97">
        <v>800</v>
      </c>
      <c r="C97">
        <v>17.999999856000002</v>
      </c>
      <c r="D97">
        <v>8</v>
      </c>
      <c r="E97" s="1" t="s">
        <v>148</v>
      </c>
    </row>
    <row r="98" spans="1:5">
      <c r="A98">
        <v>96</v>
      </c>
      <c r="B98">
        <v>5600</v>
      </c>
      <c r="C98">
        <v>4.7799999981835999</v>
      </c>
      <c r="D98">
        <v>8</v>
      </c>
      <c r="E98" s="1" t="s">
        <v>149</v>
      </c>
    </row>
    <row r="99" spans="1:5">
      <c r="A99">
        <v>97</v>
      </c>
      <c r="B99">
        <v>24000</v>
      </c>
      <c r="C99">
        <v>4.1799999958200003</v>
      </c>
      <c r="D99">
        <v>13</v>
      </c>
      <c r="E99" s="1" t="s">
        <v>149</v>
      </c>
    </row>
    <row r="100" spans="1:5">
      <c r="A100">
        <v>98</v>
      </c>
      <c r="B100">
        <v>22000</v>
      </c>
      <c r="C100">
        <v>4.0899999917381997</v>
      </c>
      <c r="D100">
        <v>13</v>
      </c>
      <c r="E100" s="1" t="s">
        <v>149</v>
      </c>
    </row>
    <row r="101" spans="1:5">
      <c r="A101">
        <v>99</v>
      </c>
      <c r="B101">
        <v>2800</v>
      </c>
      <c r="C101">
        <v>8.3800000170951989</v>
      </c>
      <c r="D101">
        <v>4</v>
      </c>
      <c r="E101" s="1" t="s">
        <v>149</v>
      </c>
    </row>
    <row r="102" spans="1:5">
      <c r="A102">
        <v>100</v>
      </c>
      <c r="B102">
        <v>1650</v>
      </c>
      <c r="C102">
        <v>4.0599999953715997</v>
      </c>
      <c r="D102">
        <v>3</v>
      </c>
      <c r="E102" s="1" t="s">
        <v>149</v>
      </c>
    </row>
    <row r="103" spans="1:5">
      <c r="A103">
        <v>101</v>
      </c>
      <c r="B103">
        <v>3100</v>
      </c>
      <c r="C103">
        <v>2.770000002493</v>
      </c>
      <c r="D103">
        <v>2</v>
      </c>
      <c r="E103" s="1" t="s">
        <v>149</v>
      </c>
    </row>
    <row r="104" spans="1:5">
      <c r="A104">
        <v>102</v>
      </c>
      <c r="B104">
        <v>4000</v>
      </c>
      <c r="C104">
        <v>4.5000000045000004</v>
      </c>
      <c r="D104">
        <v>10</v>
      </c>
      <c r="E104" s="1" t="s">
        <v>149</v>
      </c>
    </row>
    <row r="105" spans="1:5">
      <c r="A105">
        <v>103</v>
      </c>
      <c r="B105">
        <v>1400</v>
      </c>
      <c r="C105">
        <v>4.0500000040500002</v>
      </c>
      <c r="D105">
        <v>10</v>
      </c>
      <c r="E105" s="1" t="s">
        <v>149</v>
      </c>
    </row>
    <row r="106" spans="1:5">
      <c r="A106">
        <v>104</v>
      </c>
      <c r="B106">
        <v>7000</v>
      </c>
      <c r="C106">
        <v>4.4000000052799999</v>
      </c>
      <c r="D106">
        <v>18</v>
      </c>
      <c r="E106" s="1" t="s">
        <v>149</v>
      </c>
    </row>
    <row r="107" spans="1:5">
      <c r="A107">
        <v>105</v>
      </c>
      <c r="B107">
        <v>1650</v>
      </c>
      <c r="C107">
        <v>3.5499999980474999</v>
      </c>
      <c r="D107">
        <v>10</v>
      </c>
      <c r="E107" s="1" t="s">
        <v>149</v>
      </c>
    </row>
    <row r="108" spans="1:5">
      <c r="A108">
        <v>106</v>
      </c>
      <c r="B108">
        <v>5300</v>
      </c>
      <c r="C108">
        <v>4.0500000040500002</v>
      </c>
      <c r="D108">
        <v>5</v>
      </c>
      <c r="E108" s="1" t="s">
        <v>149</v>
      </c>
    </row>
    <row r="109" spans="1:5">
      <c r="A109">
        <v>107</v>
      </c>
      <c r="B109">
        <v>10000</v>
      </c>
      <c r="C109">
        <v>5.5699999889714</v>
      </c>
      <c r="D109">
        <v>13</v>
      </c>
      <c r="E109" s="1" t="s">
        <v>149</v>
      </c>
    </row>
    <row r="110" spans="1:5">
      <c r="A110">
        <v>108</v>
      </c>
      <c r="B110">
        <v>800</v>
      </c>
      <c r="C110">
        <v>6.7500000067499997</v>
      </c>
      <c r="D110">
        <v>3</v>
      </c>
      <c r="E110" s="1" t="s">
        <v>149</v>
      </c>
    </row>
    <row r="111" spans="1:5">
      <c r="A111">
        <v>109</v>
      </c>
      <c r="B111">
        <v>1680</v>
      </c>
      <c r="C111">
        <v>8.4700000306613994</v>
      </c>
      <c r="D111">
        <v>11</v>
      </c>
      <c r="E111" s="1" t="s">
        <v>149</v>
      </c>
    </row>
    <row r="112" spans="1:5">
      <c r="A112">
        <v>110</v>
      </c>
      <c r="B112">
        <v>800</v>
      </c>
      <c r="C112">
        <v>5.4000000053999999</v>
      </c>
      <c r="D112">
        <v>2</v>
      </c>
      <c r="E112" s="1" t="s">
        <v>149</v>
      </c>
    </row>
    <row r="113" spans="1:5">
      <c r="A113">
        <v>111</v>
      </c>
      <c r="B113">
        <v>800</v>
      </c>
      <c r="C113">
        <v>7.80000001248</v>
      </c>
      <c r="D113">
        <v>4</v>
      </c>
      <c r="E113" s="1" t="s">
        <v>149</v>
      </c>
    </row>
    <row r="114" spans="1:5">
      <c r="A114">
        <v>112</v>
      </c>
      <c r="B114">
        <v>2000</v>
      </c>
      <c r="C114">
        <v>2.3099999994687002</v>
      </c>
      <c r="D114">
        <v>4</v>
      </c>
      <c r="E114" s="1" t="s">
        <v>149</v>
      </c>
    </row>
    <row r="115" spans="1:5">
      <c r="A115">
        <v>113</v>
      </c>
      <c r="B115">
        <v>1800</v>
      </c>
      <c r="C115">
        <v>10</v>
      </c>
      <c r="D115">
        <v>9</v>
      </c>
      <c r="E115" s="1" t="s">
        <v>149</v>
      </c>
    </row>
    <row r="116" spans="1:5">
      <c r="A116">
        <v>114</v>
      </c>
      <c r="B116">
        <v>800</v>
      </c>
      <c r="C116">
        <v>12.959999970969601</v>
      </c>
      <c r="D116">
        <v>4</v>
      </c>
      <c r="E116" s="1" t="s">
        <v>149</v>
      </c>
    </row>
    <row r="117" spans="1:5">
      <c r="A117">
        <v>115</v>
      </c>
      <c r="B117">
        <v>570</v>
      </c>
      <c r="C117">
        <v>5.9999999880000008</v>
      </c>
      <c r="D117">
        <v>3</v>
      </c>
      <c r="E117" s="1" t="s">
        <v>149</v>
      </c>
    </row>
    <row r="118" spans="1:5">
      <c r="A118">
        <v>116</v>
      </c>
      <c r="B118">
        <v>1200</v>
      </c>
      <c r="C118">
        <v>8.1000000081000003</v>
      </c>
      <c r="D118">
        <v>2</v>
      </c>
      <c r="E118" s="1" t="s">
        <v>149</v>
      </c>
    </row>
    <row r="119" spans="1:5">
      <c r="A119">
        <v>117</v>
      </c>
      <c r="B119">
        <v>700</v>
      </c>
      <c r="C119">
        <v>4.5000000045000004</v>
      </c>
      <c r="D119">
        <v>4</v>
      </c>
      <c r="E119" s="1" t="s">
        <v>149</v>
      </c>
    </row>
    <row r="120" spans="1:5">
      <c r="A120">
        <v>118</v>
      </c>
      <c r="B120">
        <v>15000</v>
      </c>
      <c r="C120">
        <v>2.8300000036790003</v>
      </c>
      <c r="D120">
        <v>9</v>
      </c>
      <c r="E120" s="1" t="s">
        <v>150</v>
      </c>
    </row>
    <row r="121" spans="1:5">
      <c r="A121">
        <v>119</v>
      </c>
      <c r="B121">
        <v>5300</v>
      </c>
      <c r="C121">
        <v>3.3800000018928</v>
      </c>
      <c r="D121">
        <v>3</v>
      </c>
      <c r="E121" s="1" t="s">
        <v>150</v>
      </c>
    </row>
    <row r="122" spans="1:5">
      <c r="A122">
        <v>120</v>
      </c>
      <c r="B122">
        <v>8000</v>
      </c>
      <c r="C122">
        <v>3.3800000018928</v>
      </c>
      <c r="D122">
        <v>2</v>
      </c>
      <c r="E122" s="1" t="s">
        <v>150</v>
      </c>
    </row>
    <row r="123" spans="1:5">
      <c r="A123">
        <v>121</v>
      </c>
      <c r="B123">
        <v>4200</v>
      </c>
      <c r="C123">
        <v>3.3399999955912003</v>
      </c>
      <c r="D123">
        <v>2</v>
      </c>
      <c r="E123" s="1" t="s">
        <v>150</v>
      </c>
    </row>
    <row r="124" spans="1:5">
      <c r="A124">
        <v>122</v>
      </c>
      <c r="B124">
        <v>3600</v>
      </c>
      <c r="C124">
        <v>5.4799999947391997</v>
      </c>
      <c r="D124">
        <v>3</v>
      </c>
      <c r="E124" s="1" t="s">
        <v>150</v>
      </c>
    </row>
    <row r="125" spans="1:5">
      <c r="A125">
        <v>123</v>
      </c>
      <c r="B125">
        <v>10000</v>
      </c>
      <c r="C125">
        <v>4.0500000040500002</v>
      </c>
      <c r="D125">
        <v>8</v>
      </c>
      <c r="E125" s="1" t="s">
        <v>150</v>
      </c>
    </row>
    <row r="126" spans="1:5">
      <c r="A126">
        <v>124</v>
      </c>
      <c r="B126">
        <v>8000</v>
      </c>
      <c r="C126">
        <v>5.0300000014587001</v>
      </c>
      <c r="D126">
        <v>16</v>
      </c>
      <c r="E126" s="1" t="s">
        <v>150</v>
      </c>
    </row>
    <row r="127" spans="1:5">
      <c r="A127">
        <v>125</v>
      </c>
      <c r="B127">
        <v>2600</v>
      </c>
      <c r="C127">
        <v>2.979999998212</v>
      </c>
      <c r="D127">
        <v>11</v>
      </c>
      <c r="E127" s="1" t="s">
        <v>150</v>
      </c>
    </row>
    <row r="128" spans="1:5">
      <c r="A128">
        <v>126</v>
      </c>
      <c r="B128">
        <v>2000</v>
      </c>
      <c r="C128">
        <v>4.4300000061134002</v>
      </c>
      <c r="D128">
        <v>11</v>
      </c>
      <c r="E128" s="1" t="s">
        <v>150</v>
      </c>
    </row>
    <row r="129" spans="1:5">
      <c r="A129">
        <v>127</v>
      </c>
      <c r="B129">
        <v>2000</v>
      </c>
      <c r="C129">
        <v>6.9100000138199995</v>
      </c>
      <c r="D129">
        <v>6</v>
      </c>
      <c r="E129" s="1" t="s">
        <v>150</v>
      </c>
    </row>
    <row r="130" spans="1:5">
      <c r="A130">
        <v>128</v>
      </c>
      <c r="B130">
        <v>6000</v>
      </c>
      <c r="C130">
        <v>2.3199999987008</v>
      </c>
      <c r="D130">
        <v>7</v>
      </c>
      <c r="E130" s="1" t="s">
        <v>150</v>
      </c>
    </row>
    <row r="131" spans="1:5">
      <c r="A131">
        <v>129</v>
      </c>
      <c r="B131">
        <v>3200</v>
      </c>
      <c r="C131">
        <v>5.7399999958672003</v>
      </c>
      <c r="D131">
        <v>7</v>
      </c>
      <c r="E131" s="1" t="s">
        <v>150</v>
      </c>
    </row>
    <row r="132" spans="1:5">
      <c r="A132">
        <v>130</v>
      </c>
      <c r="B132">
        <v>2200</v>
      </c>
      <c r="C132">
        <v>4.1500000072625003</v>
      </c>
      <c r="D132">
        <v>4</v>
      </c>
      <c r="E132" s="1" t="s">
        <v>150</v>
      </c>
    </row>
    <row r="133" spans="1:5">
      <c r="A133">
        <v>131</v>
      </c>
      <c r="B133">
        <v>1600</v>
      </c>
      <c r="C133">
        <v>6.5900000123891997</v>
      </c>
      <c r="D133">
        <v>8</v>
      </c>
      <c r="E133" s="1" t="s">
        <v>150</v>
      </c>
    </row>
    <row r="134" spans="1:5">
      <c r="A134">
        <v>132</v>
      </c>
      <c r="B134">
        <v>6000</v>
      </c>
      <c r="C134">
        <v>6.9699999978392997</v>
      </c>
      <c r="D134">
        <v>7</v>
      </c>
      <c r="E134" s="1" t="s">
        <v>150</v>
      </c>
    </row>
    <row r="135" spans="1:5">
      <c r="A135">
        <v>133</v>
      </c>
      <c r="B135">
        <v>6000</v>
      </c>
      <c r="C135">
        <v>5.6300000135683002</v>
      </c>
      <c r="D135">
        <v>15</v>
      </c>
      <c r="E135" s="1" t="s">
        <v>150</v>
      </c>
    </row>
    <row r="136" spans="1:5">
      <c r="A136">
        <v>134</v>
      </c>
      <c r="B136">
        <v>1300</v>
      </c>
      <c r="C136">
        <v>4.5000000045000004</v>
      </c>
      <c r="D136">
        <v>9</v>
      </c>
      <c r="E136" s="1" t="s">
        <v>150</v>
      </c>
    </row>
    <row r="137" spans="1:5">
      <c r="A137">
        <v>135</v>
      </c>
      <c r="B137">
        <v>1300</v>
      </c>
      <c r="C137">
        <v>27.000000026999999</v>
      </c>
      <c r="D137">
        <v>3</v>
      </c>
      <c r="E137" s="1" t="s">
        <v>150</v>
      </c>
    </row>
    <row r="138" spans="1:5">
      <c r="A138">
        <v>136</v>
      </c>
      <c r="B138">
        <v>20000</v>
      </c>
      <c r="C138">
        <v>2.8300000036790003</v>
      </c>
      <c r="D138">
        <v>6</v>
      </c>
      <c r="E138" s="1" t="s">
        <v>151</v>
      </c>
    </row>
    <row r="139" spans="1:5">
      <c r="A139">
        <v>137</v>
      </c>
      <c r="B139">
        <v>6200</v>
      </c>
      <c r="C139">
        <v>3.8099999942087996</v>
      </c>
      <c r="D139">
        <v>5</v>
      </c>
      <c r="E139" s="1" t="s">
        <v>151</v>
      </c>
    </row>
    <row r="140" spans="1:5">
      <c r="A140">
        <v>138</v>
      </c>
      <c r="B140">
        <v>6300</v>
      </c>
      <c r="C140">
        <v>5.2200000061595997</v>
      </c>
      <c r="D140">
        <v>4</v>
      </c>
      <c r="E140" s="1" t="s">
        <v>151</v>
      </c>
    </row>
    <row r="141" spans="1:5">
      <c r="A141">
        <v>139</v>
      </c>
      <c r="B141">
        <v>2400</v>
      </c>
      <c r="C141">
        <v>4.6099999935460003</v>
      </c>
      <c r="D141">
        <v>4</v>
      </c>
      <c r="E141" s="1" t="s">
        <v>151</v>
      </c>
    </row>
    <row r="142" spans="1:5">
      <c r="A142">
        <v>140</v>
      </c>
      <c r="B142">
        <v>18400</v>
      </c>
      <c r="C142">
        <v>6.8400000191519998</v>
      </c>
      <c r="D142">
        <v>10</v>
      </c>
      <c r="E142" s="1" t="s">
        <v>151</v>
      </c>
    </row>
    <row r="143" spans="1:5">
      <c r="A143">
        <v>141</v>
      </c>
      <c r="B143">
        <v>16000</v>
      </c>
      <c r="C143">
        <v>2.3099999994687002</v>
      </c>
      <c r="D143">
        <v>8</v>
      </c>
      <c r="E143" s="1" t="s">
        <v>151</v>
      </c>
    </row>
    <row r="144" spans="1:5">
      <c r="A144">
        <v>142</v>
      </c>
      <c r="B144">
        <v>2500</v>
      </c>
      <c r="C144">
        <v>6.0599999871527999</v>
      </c>
      <c r="D144">
        <v>2</v>
      </c>
      <c r="E144" s="1" t="s">
        <v>151</v>
      </c>
    </row>
    <row r="145" spans="1:5">
      <c r="A145">
        <v>143</v>
      </c>
      <c r="B145">
        <v>23000</v>
      </c>
      <c r="C145">
        <v>1.2399999998511999</v>
      </c>
      <c r="D145">
        <v>12</v>
      </c>
      <c r="E145" s="1" t="s">
        <v>151</v>
      </c>
    </row>
    <row r="146" spans="1:5">
      <c r="A146">
        <v>144</v>
      </c>
      <c r="B146">
        <v>5150</v>
      </c>
      <c r="C146">
        <v>4.8599999969868</v>
      </c>
      <c r="D146">
        <v>15</v>
      </c>
      <c r="E146" s="1" t="s">
        <v>151</v>
      </c>
    </row>
    <row r="147" spans="1:5">
      <c r="A147">
        <v>145</v>
      </c>
      <c r="B147">
        <v>6000</v>
      </c>
      <c r="C147">
        <v>4.2399999928768004</v>
      </c>
      <c r="D147">
        <v>11</v>
      </c>
      <c r="E147" s="1" t="s">
        <v>151</v>
      </c>
    </row>
    <row r="148" spans="1:5">
      <c r="A148">
        <v>146</v>
      </c>
      <c r="B148">
        <v>4300</v>
      </c>
      <c r="C148">
        <v>4.1900000085475995</v>
      </c>
      <c r="D148">
        <v>7</v>
      </c>
      <c r="E148" s="1" t="s">
        <v>151</v>
      </c>
    </row>
    <row r="149" spans="1:5">
      <c r="A149">
        <v>147</v>
      </c>
      <c r="B149">
        <v>1200</v>
      </c>
      <c r="C149">
        <v>5.2800000109824001</v>
      </c>
      <c r="D149">
        <v>4</v>
      </c>
      <c r="E149" s="1" t="s">
        <v>151</v>
      </c>
    </row>
    <row r="150" spans="1:5">
      <c r="A150">
        <v>148</v>
      </c>
      <c r="B150">
        <v>1000</v>
      </c>
      <c r="C150">
        <v>4.2199999936700001</v>
      </c>
      <c r="D150">
        <v>7</v>
      </c>
      <c r="E150" s="1" t="s">
        <v>151</v>
      </c>
    </row>
    <row r="151" spans="1:5">
      <c r="A151">
        <v>149</v>
      </c>
      <c r="B151">
        <v>1000</v>
      </c>
      <c r="C151">
        <v>5.0300000014587001</v>
      </c>
      <c r="D151">
        <v>7</v>
      </c>
      <c r="E151" s="1" t="s">
        <v>151</v>
      </c>
    </row>
    <row r="152" spans="1:5">
      <c r="A152">
        <v>150</v>
      </c>
      <c r="B152">
        <v>1300</v>
      </c>
      <c r="C152">
        <v>6.9199999770255998</v>
      </c>
      <c r="D152">
        <v>6</v>
      </c>
      <c r="E152" s="1" t="s">
        <v>151</v>
      </c>
    </row>
    <row r="153" spans="1:5">
      <c r="A153">
        <v>151</v>
      </c>
      <c r="B153">
        <v>700</v>
      </c>
      <c r="C153">
        <v>2.4500000018375001</v>
      </c>
      <c r="D153">
        <v>7</v>
      </c>
      <c r="E153" s="1" t="s">
        <v>151</v>
      </c>
    </row>
    <row r="154" spans="1:5">
      <c r="A154">
        <v>152</v>
      </c>
      <c r="B154">
        <v>1040</v>
      </c>
      <c r="C154">
        <v>7.7100000072473991</v>
      </c>
      <c r="D154">
        <v>5</v>
      </c>
      <c r="E154" s="1" t="s">
        <v>151</v>
      </c>
    </row>
    <row r="155" spans="1:5">
      <c r="A155">
        <v>153</v>
      </c>
      <c r="B155">
        <v>2300</v>
      </c>
      <c r="C155">
        <v>24.750000247500001</v>
      </c>
      <c r="D155">
        <v>5</v>
      </c>
      <c r="E155" s="1" t="s">
        <v>151</v>
      </c>
    </row>
    <row r="156" spans="1:5">
      <c r="A156">
        <v>154</v>
      </c>
      <c r="B156">
        <v>1500</v>
      </c>
      <c r="C156">
        <v>10.79999995248</v>
      </c>
      <c r="D156">
        <v>2</v>
      </c>
      <c r="E156" s="1" t="s">
        <v>151</v>
      </c>
    </row>
    <row r="157" spans="1:5">
      <c r="A157">
        <v>155</v>
      </c>
      <c r="B157">
        <v>1200</v>
      </c>
      <c r="C157">
        <v>13.500000013499999</v>
      </c>
      <c r="D157">
        <v>9</v>
      </c>
      <c r="E157" s="1" t="s">
        <v>151</v>
      </c>
    </row>
    <row r="158" spans="1:5">
      <c r="A158">
        <v>156</v>
      </c>
      <c r="B158">
        <v>6500</v>
      </c>
      <c r="C158">
        <v>3.4500000055200002</v>
      </c>
      <c r="D158">
        <v>5</v>
      </c>
      <c r="E158" s="1" t="s">
        <v>152</v>
      </c>
    </row>
    <row r="159" spans="1:5">
      <c r="A159">
        <v>157</v>
      </c>
      <c r="B159">
        <v>5000</v>
      </c>
      <c r="C159">
        <v>4.2100000037469005</v>
      </c>
      <c r="D159">
        <v>9</v>
      </c>
      <c r="E159" s="1" t="s">
        <v>152</v>
      </c>
    </row>
    <row r="160" spans="1:5">
      <c r="A160">
        <v>158</v>
      </c>
      <c r="B160">
        <v>7500</v>
      </c>
      <c r="C160">
        <v>4.2799999965759996</v>
      </c>
      <c r="D160">
        <v>21</v>
      </c>
      <c r="E160" s="1" t="s">
        <v>152</v>
      </c>
    </row>
    <row r="161" spans="1:5">
      <c r="A161">
        <v>159</v>
      </c>
      <c r="B161">
        <v>6800</v>
      </c>
      <c r="C161">
        <v>4.1500000072625003</v>
      </c>
      <c r="D161">
        <v>13</v>
      </c>
      <c r="E161" s="1" t="s">
        <v>152</v>
      </c>
    </row>
    <row r="162" spans="1:5">
      <c r="A162">
        <v>160</v>
      </c>
      <c r="B162">
        <v>4000</v>
      </c>
      <c r="C162">
        <v>2.3300000019338998</v>
      </c>
      <c r="D162">
        <v>17</v>
      </c>
      <c r="E162" s="1" t="s">
        <v>152</v>
      </c>
    </row>
    <row r="163" spans="1:5">
      <c r="A163">
        <v>161</v>
      </c>
      <c r="B163">
        <v>3500</v>
      </c>
      <c r="C163">
        <v>3.7799999935740001</v>
      </c>
      <c r="D163">
        <v>12</v>
      </c>
      <c r="E163" s="1" t="s">
        <v>152</v>
      </c>
    </row>
    <row r="164" spans="1:5">
      <c r="A164">
        <v>162</v>
      </c>
      <c r="B164">
        <v>7100</v>
      </c>
      <c r="C164">
        <v>3.3800000018928</v>
      </c>
      <c r="D164">
        <v>8</v>
      </c>
      <c r="E164" s="1" t="s">
        <v>152</v>
      </c>
    </row>
    <row r="165" spans="1:5">
      <c r="A165">
        <v>163</v>
      </c>
      <c r="B165">
        <v>4400</v>
      </c>
      <c r="C165">
        <v>7.3800000007380007</v>
      </c>
      <c r="D165">
        <v>8</v>
      </c>
      <c r="E165" s="1" t="s">
        <v>152</v>
      </c>
    </row>
    <row r="166" spans="1:5">
      <c r="A166">
        <v>164</v>
      </c>
      <c r="B166">
        <v>1800</v>
      </c>
      <c r="C166">
        <v>5.4900000143838001</v>
      </c>
      <c r="D166">
        <v>4</v>
      </c>
      <c r="E166" s="1" t="s">
        <v>152</v>
      </c>
    </row>
    <row r="167" spans="1:5">
      <c r="A167">
        <v>165</v>
      </c>
      <c r="B167">
        <v>2100</v>
      </c>
      <c r="C167">
        <v>5.1500000074674999</v>
      </c>
      <c r="D167">
        <v>10</v>
      </c>
      <c r="E167" s="1" t="s">
        <v>152</v>
      </c>
    </row>
    <row r="168" spans="1:5">
      <c r="A168">
        <v>166</v>
      </c>
      <c r="B168">
        <v>1850</v>
      </c>
      <c r="C168">
        <v>4.1500000072625003</v>
      </c>
      <c r="D168">
        <v>4</v>
      </c>
      <c r="E168" s="1" t="s">
        <v>152</v>
      </c>
    </row>
    <row r="169" spans="1:5">
      <c r="A169">
        <v>167</v>
      </c>
      <c r="B169">
        <v>9000</v>
      </c>
      <c r="C169">
        <v>4.7599999912415996</v>
      </c>
      <c r="D169">
        <v>9</v>
      </c>
      <c r="E169" s="1" t="s">
        <v>152</v>
      </c>
    </row>
    <row r="170" spans="1:5">
      <c r="A170">
        <v>168</v>
      </c>
      <c r="B170">
        <v>700</v>
      </c>
      <c r="C170">
        <v>2.1599999998272001</v>
      </c>
      <c r="D170">
        <v>2</v>
      </c>
      <c r="E170" s="1" t="s">
        <v>152</v>
      </c>
    </row>
    <row r="171" spans="1:5">
      <c r="A171">
        <v>169</v>
      </c>
      <c r="B171">
        <v>1200</v>
      </c>
      <c r="C171">
        <v>7.8299999888030998</v>
      </c>
      <c r="D171">
        <v>3</v>
      </c>
      <c r="E171" s="1" t="s">
        <v>152</v>
      </c>
    </row>
    <row r="172" spans="1:5">
      <c r="A172">
        <v>170</v>
      </c>
      <c r="B172">
        <v>580</v>
      </c>
      <c r="C172">
        <v>4.7000000098700001</v>
      </c>
      <c r="D172">
        <v>6</v>
      </c>
      <c r="E172" s="1" t="s">
        <v>152</v>
      </c>
    </row>
    <row r="173" spans="1:5">
      <c r="A173">
        <v>171</v>
      </c>
      <c r="B173">
        <v>650</v>
      </c>
      <c r="C173">
        <v>6.3499999984124997</v>
      </c>
      <c r="D173">
        <v>5</v>
      </c>
      <c r="E173" s="1" t="s">
        <v>152</v>
      </c>
    </row>
    <row r="174" spans="1:5">
      <c r="A174">
        <v>172</v>
      </c>
      <c r="B174">
        <v>900</v>
      </c>
      <c r="C174">
        <v>9.6399999845760007</v>
      </c>
      <c r="D174">
        <v>5</v>
      </c>
      <c r="E174" s="1" t="s">
        <v>152</v>
      </c>
    </row>
    <row r="175" spans="1:5">
      <c r="A175">
        <v>173</v>
      </c>
      <c r="B175">
        <v>2350</v>
      </c>
      <c r="C175">
        <v>9.0000000090000007</v>
      </c>
      <c r="D175">
        <v>16</v>
      </c>
      <c r="E175" s="1" t="s">
        <v>152</v>
      </c>
    </row>
    <row r="176" spans="1:5">
      <c r="A176">
        <v>174</v>
      </c>
      <c r="B176">
        <v>10300</v>
      </c>
      <c r="C176">
        <v>3.1299999989358001</v>
      </c>
      <c r="D176">
        <v>5</v>
      </c>
      <c r="E176" s="1" t="s">
        <v>153</v>
      </c>
    </row>
    <row r="177" spans="1:5">
      <c r="A177">
        <v>175</v>
      </c>
      <c r="B177">
        <v>3000</v>
      </c>
      <c r="C177">
        <v>3.6599999961936001</v>
      </c>
      <c r="D177">
        <v>4</v>
      </c>
      <c r="E177" s="1" t="s">
        <v>153</v>
      </c>
    </row>
    <row r="178" spans="1:5">
      <c r="A178">
        <v>176</v>
      </c>
      <c r="B178">
        <v>6200</v>
      </c>
      <c r="C178">
        <v>3.8399999950848001</v>
      </c>
      <c r="D178">
        <v>8</v>
      </c>
      <c r="E178" s="1" t="s">
        <v>153</v>
      </c>
    </row>
    <row r="179" spans="1:5">
      <c r="A179">
        <v>177</v>
      </c>
      <c r="B179">
        <v>5200</v>
      </c>
      <c r="C179">
        <v>4.4199999978784001</v>
      </c>
      <c r="D179">
        <v>6</v>
      </c>
      <c r="E179" s="1" t="s">
        <v>153</v>
      </c>
    </row>
    <row r="180" spans="1:5">
      <c r="A180">
        <v>178</v>
      </c>
      <c r="B180">
        <v>2800</v>
      </c>
      <c r="C180">
        <v>5.9000000147499998</v>
      </c>
      <c r="D180">
        <v>9</v>
      </c>
      <c r="E180" s="1" t="s">
        <v>153</v>
      </c>
    </row>
    <row r="181" spans="1:5">
      <c r="A181">
        <v>179</v>
      </c>
      <c r="B181">
        <v>4500</v>
      </c>
      <c r="C181">
        <v>5.2600000122032</v>
      </c>
      <c r="D181">
        <v>11</v>
      </c>
      <c r="E181" s="1" t="s">
        <v>153</v>
      </c>
    </row>
    <row r="182" spans="1:5">
      <c r="A182">
        <v>180</v>
      </c>
      <c r="B182">
        <v>23000</v>
      </c>
      <c r="C182">
        <v>2.8699999979336002</v>
      </c>
      <c r="D182">
        <v>6</v>
      </c>
      <c r="E182" s="1" t="s">
        <v>153</v>
      </c>
    </row>
    <row r="183" spans="1:5">
      <c r="A183">
        <v>181</v>
      </c>
      <c r="B183">
        <v>1800</v>
      </c>
      <c r="C183">
        <v>4.3699999989511999</v>
      </c>
      <c r="D183">
        <v>5</v>
      </c>
      <c r="E183" s="1" t="s">
        <v>153</v>
      </c>
    </row>
    <row r="184" spans="1:5">
      <c r="A184">
        <v>182</v>
      </c>
      <c r="B184">
        <v>1500</v>
      </c>
      <c r="C184">
        <v>5.6600000073580006</v>
      </c>
      <c r="D184">
        <v>18</v>
      </c>
      <c r="E184" s="1" t="s">
        <v>153</v>
      </c>
    </row>
    <row r="185" spans="1:5">
      <c r="A185">
        <v>183</v>
      </c>
      <c r="B185">
        <v>1200</v>
      </c>
      <c r="C185">
        <v>6.2299999867923992</v>
      </c>
      <c r="D185">
        <v>9</v>
      </c>
      <c r="E185" s="1" t="s">
        <v>153</v>
      </c>
    </row>
    <row r="186" spans="1:5">
      <c r="A186">
        <v>184</v>
      </c>
      <c r="B186">
        <v>3050</v>
      </c>
      <c r="C186">
        <v>8.0300000158191001</v>
      </c>
      <c r="D186">
        <v>4</v>
      </c>
      <c r="E186" s="1" t="s">
        <v>153</v>
      </c>
    </row>
    <row r="187" spans="1:5">
      <c r="A187">
        <v>185</v>
      </c>
      <c r="B187">
        <v>720</v>
      </c>
      <c r="C187">
        <v>7.0299999836201001</v>
      </c>
      <c r="D187">
        <v>2</v>
      </c>
      <c r="E187" s="1" t="s">
        <v>153</v>
      </c>
    </row>
    <row r="188" spans="1:5">
      <c r="A188">
        <v>186</v>
      </c>
      <c r="B188">
        <v>5800</v>
      </c>
      <c r="C188">
        <v>4.3399999914067999</v>
      </c>
      <c r="D188">
        <v>7</v>
      </c>
      <c r="E188" s="1" t="s">
        <v>153</v>
      </c>
    </row>
    <row r="189" spans="1:5">
      <c r="A189">
        <v>187</v>
      </c>
      <c r="B189">
        <v>710</v>
      </c>
      <c r="C189">
        <v>8.1000000081000003</v>
      </c>
      <c r="D189">
        <v>4</v>
      </c>
      <c r="E189" s="1" t="s">
        <v>153</v>
      </c>
    </row>
    <row r="190" spans="1:5">
      <c r="A190">
        <v>188</v>
      </c>
      <c r="B190">
        <v>740</v>
      </c>
      <c r="C190">
        <v>9.0000000090000007</v>
      </c>
      <c r="D190">
        <v>4</v>
      </c>
      <c r="E190" s="1" t="s">
        <v>153</v>
      </c>
    </row>
    <row r="191" spans="1:5">
      <c r="A191">
        <v>189</v>
      </c>
      <c r="B191">
        <v>1300</v>
      </c>
      <c r="C191">
        <v>5.6800000009087999</v>
      </c>
      <c r="D191">
        <v>14</v>
      </c>
      <c r="E191" s="1" t="s">
        <v>153</v>
      </c>
    </row>
    <row r="192" spans="1:5">
      <c r="A192">
        <v>190</v>
      </c>
      <c r="B192">
        <v>520</v>
      </c>
      <c r="C192">
        <v>27.000000026999999</v>
      </c>
      <c r="D192">
        <v>2</v>
      </c>
      <c r="E192" s="1" t="s">
        <v>153</v>
      </c>
    </row>
    <row r="193" spans="1:5">
      <c r="A193">
        <v>191</v>
      </c>
      <c r="B193">
        <v>11000</v>
      </c>
      <c r="C193">
        <v>4.2399999928768004</v>
      </c>
      <c r="D193">
        <v>10</v>
      </c>
      <c r="E193" s="1" t="s">
        <v>154</v>
      </c>
    </row>
    <row r="194" spans="1:5">
      <c r="A194">
        <v>192</v>
      </c>
      <c r="B194">
        <v>2500</v>
      </c>
      <c r="C194">
        <v>5.7799999873996004</v>
      </c>
      <c r="D194">
        <v>5</v>
      </c>
      <c r="E194" s="1" t="s">
        <v>154</v>
      </c>
    </row>
    <row r="195" spans="1:5">
      <c r="A195">
        <v>193</v>
      </c>
      <c r="B195">
        <v>2000</v>
      </c>
      <c r="C195">
        <v>4.3699999989511999</v>
      </c>
      <c r="D195">
        <v>5</v>
      </c>
      <c r="E195" s="1" t="s">
        <v>154</v>
      </c>
    </row>
    <row r="196" spans="1:5">
      <c r="A196">
        <v>194</v>
      </c>
      <c r="B196">
        <v>4800</v>
      </c>
      <c r="C196">
        <v>5.959999996424</v>
      </c>
      <c r="D196">
        <v>11</v>
      </c>
      <c r="E196" s="1" t="s">
        <v>154</v>
      </c>
    </row>
    <row r="197" spans="1:5">
      <c r="A197">
        <v>195</v>
      </c>
      <c r="B197">
        <v>8000</v>
      </c>
      <c r="C197">
        <v>4.0199999984724002</v>
      </c>
      <c r="D197">
        <v>17</v>
      </c>
      <c r="E197" s="1" t="s">
        <v>154</v>
      </c>
    </row>
    <row r="198" spans="1:5">
      <c r="A198">
        <v>196</v>
      </c>
      <c r="B198">
        <v>2900</v>
      </c>
      <c r="C198">
        <v>4.8099999976912002</v>
      </c>
      <c r="D198">
        <v>6</v>
      </c>
      <c r="E198" s="1" t="s">
        <v>154</v>
      </c>
    </row>
    <row r="199" spans="1:5">
      <c r="A199">
        <v>197</v>
      </c>
      <c r="B199">
        <v>3500</v>
      </c>
      <c r="C199">
        <v>2.5999999974000003</v>
      </c>
      <c r="D199">
        <v>4</v>
      </c>
      <c r="E199" s="1" t="s">
        <v>154</v>
      </c>
    </row>
    <row r="200" spans="1:5">
      <c r="A200">
        <v>198</v>
      </c>
      <c r="B200">
        <v>4100</v>
      </c>
      <c r="C200">
        <v>3.0599999964503999</v>
      </c>
      <c r="D200">
        <v>8</v>
      </c>
      <c r="E200" s="1" t="s">
        <v>154</v>
      </c>
    </row>
    <row r="201" spans="1:5">
      <c r="A201">
        <v>199</v>
      </c>
      <c r="B201">
        <v>2950</v>
      </c>
      <c r="C201">
        <v>3.8299999962465998</v>
      </c>
      <c r="D201">
        <v>7</v>
      </c>
      <c r="E201" s="1" t="s">
        <v>154</v>
      </c>
    </row>
    <row r="202" spans="1:5">
      <c r="A202">
        <v>200</v>
      </c>
      <c r="B202">
        <v>4800</v>
      </c>
      <c r="C202">
        <v>2.1700000004122999</v>
      </c>
      <c r="D202">
        <v>6</v>
      </c>
      <c r="E202" s="1" t="s">
        <v>154</v>
      </c>
    </row>
    <row r="203" spans="1:5">
      <c r="A203">
        <v>201</v>
      </c>
      <c r="B203">
        <v>900</v>
      </c>
      <c r="C203">
        <v>6.8199999991816007</v>
      </c>
      <c r="D203">
        <v>10</v>
      </c>
      <c r="E203" s="1" t="s">
        <v>154</v>
      </c>
    </row>
    <row r="204" spans="1:5">
      <c r="A204">
        <v>202</v>
      </c>
      <c r="B204">
        <v>5400</v>
      </c>
      <c r="C204">
        <v>6.4100000102560006</v>
      </c>
      <c r="D204">
        <v>15</v>
      </c>
      <c r="E204" s="1" t="s">
        <v>154</v>
      </c>
    </row>
    <row r="205" spans="1:5">
      <c r="A205">
        <v>203</v>
      </c>
      <c r="B205">
        <v>1400</v>
      </c>
      <c r="C205">
        <v>7.1100000045503995</v>
      </c>
      <c r="D205">
        <v>5</v>
      </c>
      <c r="E205" s="1" t="s">
        <v>154</v>
      </c>
    </row>
    <row r="206" spans="1:5">
      <c r="A206">
        <v>204</v>
      </c>
      <c r="B206">
        <v>1870</v>
      </c>
      <c r="C206">
        <v>1.8300000014456999</v>
      </c>
      <c r="D206">
        <v>4</v>
      </c>
      <c r="E206" s="1" t="s">
        <v>154</v>
      </c>
    </row>
    <row r="207" spans="1:5">
      <c r="A207">
        <v>205</v>
      </c>
      <c r="B207">
        <v>2600</v>
      </c>
      <c r="C207">
        <v>6.9799999826896002</v>
      </c>
      <c r="D207">
        <v>4</v>
      </c>
      <c r="E207" s="1" t="s">
        <v>154</v>
      </c>
    </row>
    <row r="208" spans="1:5">
      <c r="A208">
        <v>206</v>
      </c>
      <c r="B208">
        <v>1300</v>
      </c>
      <c r="C208">
        <v>3.0599999964503999</v>
      </c>
      <c r="D208">
        <v>2</v>
      </c>
      <c r="E208" s="1" t="s">
        <v>154</v>
      </c>
    </row>
    <row r="209" spans="1:5">
      <c r="A209">
        <v>207</v>
      </c>
      <c r="B209">
        <v>950</v>
      </c>
      <c r="C209">
        <v>6.1700000112293996</v>
      </c>
      <c r="D209">
        <v>3</v>
      </c>
      <c r="E209" s="1" t="s">
        <v>154</v>
      </c>
    </row>
    <row r="210" spans="1:5">
      <c r="A210">
        <v>208</v>
      </c>
      <c r="B210">
        <v>940</v>
      </c>
      <c r="C210">
        <v>9.2799999732736005</v>
      </c>
      <c r="D210">
        <v>3</v>
      </c>
      <c r="E210" s="1" t="s">
        <v>154</v>
      </c>
    </row>
    <row r="211" spans="1:5">
      <c r="A211">
        <v>209</v>
      </c>
      <c r="B211">
        <v>950</v>
      </c>
      <c r="C211">
        <v>20.7699999781915</v>
      </c>
      <c r="D211">
        <v>6</v>
      </c>
      <c r="E211" s="1" t="s">
        <v>154</v>
      </c>
    </row>
    <row r="212" spans="1:5">
      <c r="A212">
        <v>210</v>
      </c>
      <c r="B212">
        <v>1500</v>
      </c>
      <c r="C212">
        <v>5.9999999880000008</v>
      </c>
      <c r="D212">
        <v>12</v>
      </c>
      <c r="E212" s="1" t="s">
        <v>154</v>
      </c>
    </row>
    <row r="213" spans="1:5">
      <c r="A213">
        <v>211</v>
      </c>
      <c r="B213">
        <v>760</v>
      </c>
      <c r="C213">
        <v>9.0000000090000007</v>
      </c>
      <c r="D213">
        <v>2</v>
      </c>
      <c r="E213" s="1" t="s">
        <v>154</v>
      </c>
    </row>
    <row r="214" spans="1:5">
      <c r="A214">
        <v>212</v>
      </c>
      <c r="B214">
        <v>1950</v>
      </c>
      <c r="C214">
        <v>23.1399998685648</v>
      </c>
      <c r="D214">
        <v>4</v>
      </c>
      <c r="E214" s="1" t="s">
        <v>154</v>
      </c>
    </row>
    <row r="215" spans="1:5">
      <c r="A215">
        <v>213</v>
      </c>
      <c r="B215">
        <v>7500</v>
      </c>
      <c r="C215">
        <v>4.5200000010848003</v>
      </c>
      <c r="D215">
        <v>12</v>
      </c>
      <c r="E215" s="1" t="s">
        <v>155</v>
      </c>
    </row>
    <row r="216" spans="1:5">
      <c r="A216">
        <v>214</v>
      </c>
      <c r="B216">
        <v>2100</v>
      </c>
      <c r="C216">
        <v>4.6400000081663997</v>
      </c>
      <c r="D216">
        <v>3</v>
      </c>
      <c r="E216" s="1" t="s">
        <v>155</v>
      </c>
    </row>
    <row r="217" spans="1:5">
      <c r="A217">
        <v>215</v>
      </c>
      <c r="B217">
        <v>5000</v>
      </c>
      <c r="C217">
        <v>7.0600000244276009</v>
      </c>
      <c r="D217">
        <v>2</v>
      </c>
      <c r="E217" s="1" t="s">
        <v>155</v>
      </c>
    </row>
    <row r="218" spans="1:5">
      <c r="A218">
        <v>216</v>
      </c>
      <c r="B218">
        <v>1800</v>
      </c>
      <c r="C218">
        <v>5.0499999994950002</v>
      </c>
      <c r="D218">
        <v>12</v>
      </c>
      <c r="E218" s="1" t="s">
        <v>155</v>
      </c>
    </row>
    <row r="219" spans="1:5">
      <c r="A219">
        <v>217</v>
      </c>
      <c r="B219">
        <v>6300</v>
      </c>
      <c r="C219">
        <v>4.1199999932431997</v>
      </c>
      <c r="D219">
        <v>12</v>
      </c>
      <c r="E219" s="1" t="s">
        <v>155</v>
      </c>
    </row>
    <row r="220" spans="1:5">
      <c r="A220">
        <v>218</v>
      </c>
      <c r="B220">
        <v>4300</v>
      </c>
      <c r="C220">
        <v>5.5400000049860001</v>
      </c>
      <c r="D220">
        <v>12</v>
      </c>
      <c r="E220" s="1" t="s">
        <v>155</v>
      </c>
    </row>
    <row r="221" spans="1:5">
      <c r="A221">
        <v>219</v>
      </c>
      <c r="B221">
        <v>5000</v>
      </c>
      <c r="C221">
        <v>6.5100000012369001</v>
      </c>
      <c r="D221">
        <v>16</v>
      </c>
      <c r="E221" s="1" t="s">
        <v>155</v>
      </c>
    </row>
    <row r="222" spans="1:5">
      <c r="A222">
        <v>220</v>
      </c>
      <c r="B222">
        <v>2400</v>
      </c>
      <c r="C222">
        <v>5.1699999914178001</v>
      </c>
      <c r="D222">
        <v>2</v>
      </c>
      <c r="E222" s="1" t="s">
        <v>155</v>
      </c>
    </row>
    <row r="223" spans="1:5">
      <c r="A223">
        <v>221</v>
      </c>
      <c r="B223">
        <v>1600</v>
      </c>
      <c r="C223">
        <v>6.7199999913984003</v>
      </c>
      <c r="D223">
        <v>6</v>
      </c>
      <c r="E223" s="1" t="s">
        <v>155</v>
      </c>
    </row>
    <row r="224" spans="1:5">
      <c r="A224">
        <v>222</v>
      </c>
      <c r="B224">
        <v>2300</v>
      </c>
      <c r="C224">
        <v>6.9000000110400004</v>
      </c>
      <c r="D224">
        <v>13</v>
      </c>
      <c r="E224" s="1" t="s">
        <v>155</v>
      </c>
    </row>
    <row r="225" spans="1:5">
      <c r="A225">
        <v>223</v>
      </c>
      <c r="B225">
        <v>2600</v>
      </c>
      <c r="C225">
        <v>5.0400000104832001</v>
      </c>
      <c r="D225">
        <v>12</v>
      </c>
      <c r="E225" s="1" t="s">
        <v>155</v>
      </c>
    </row>
    <row r="226" spans="1:5">
      <c r="A226">
        <v>224</v>
      </c>
      <c r="B226">
        <v>2400</v>
      </c>
      <c r="C226">
        <v>4.7599999912415996</v>
      </c>
      <c r="D226">
        <v>6</v>
      </c>
      <c r="E226" s="1" t="s">
        <v>155</v>
      </c>
    </row>
    <row r="227" spans="1:5">
      <c r="A227">
        <v>225</v>
      </c>
      <c r="B227">
        <v>1100</v>
      </c>
      <c r="C227">
        <v>10.9899999682389</v>
      </c>
      <c r="D227">
        <v>4</v>
      </c>
      <c r="E227" s="1" t="s">
        <v>155</v>
      </c>
    </row>
    <row r="228" spans="1:5">
      <c r="A228">
        <v>226</v>
      </c>
      <c r="B228">
        <v>950</v>
      </c>
      <c r="C228">
        <v>7.4300000010401996</v>
      </c>
      <c r="D228">
        <v>4</v>
      </c>
      <c r="E228" s="1" t="s">
        <v>155</v>
      </c>
    </row>
    <row r="229" spans="1:5">
      <c r="A229">
        <v>227</v>
      </c>
      <c r="B229">
        <v>1300</v>
      </c>
      <c r="C229">
        <v>4.9700000113813001</v>
      </c>
      <c r="D229">
        <v>5</v>
      </c>
      <c r="E229" s="1" t="s">
        <v>155</v>
      </c>
    </row>
    <row r="230" spans="1:5">
      <c r="A230">
        <v>228</v>
      </c>
      <c r="B230">
        <v>950</v>
      </c>
      <c r="C230">
        <v>9.6399999845760007</v>
      </c>
      <c r="D230">
        <v>3</v>
      </c>
      <c r="E230" s="1" t="s">
        <v>155</v>
      </c>
    </row>
    <row r="231" spans="1:5">
      <c r="A231">
        <v>229</v>
      </c>
      <c r="B231">
        <v>2200</v>
      </c>
      <c r="C231">
        <v>15.8800000482752</v>
      </c>
      <c r="D231">
        <v>10</v>
      </c>
      <c r="E231" s="1" t="s">
        <v>155</v>
      </c>
    </row>
    <row r="232" spans="1:5">
      <c r="A232">
        <v>230</v>
      </c>
      <c r="B232">
        <v>640</v>
      </c>
      <c r="C232">
        <v>13.500000013499999</v>
      </c>
      <c r="D232">
        <v>7</v>
      </c>
      <c r="E232" s="1" t="s">
        <v>155</v>
      </c>
    </row>
    <row r="233" spans="1:5">
      <c r="A233">
        <v>231</v>
      </c>
      <c r="B233">
        <v>1000</v>
      </c>
      <c r="C233">
        <v>135.0000074250004</v>
      </c>
      <c r="D233">
        <v>3</v>
      </c>
      <c r="E233" s="1" t="s">
        <v>155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25"/>
  <sheetViews>
    <sheetView topLeftCell="X1" workbookViewId="0">
      <selection activeCell="AA22" sqref="AA22"/>
    </sheetView>
  </sheetViews>
  <sheetFormatPr defaultRowHeight="13.5"/>
  <cols>
    <col min="9" max="9" width="11.375" style="1" bestFit="1" customWidth="1"/>
    <col min="10" max="10" width="15.25" style="1" bestFit="1" customWidth="1"/>
    <col min="11" max="11" width="12.625" style="1" customWidth="1"/>
    <col min="12" max="12" width="9" style="1"/>
  </cols>
  <sheetData>
    <row r="1" spans="1:30" ht="14.25" thickBot="1">
      <c r="I1" s="71"/>
      <c r="J1" s="71" t="s">
        <v>117</v>
      </c>
      <c r="K1" s="71" t="s">
        <v>118</v>
      </c>
      <c r="L1" s="71"/>
      <c r="N1" t="s">
        <v>27</v>
      </c>
    </row>
    <row r="2" spans="1:30" ht="15" thickTop="1" thickBot="1">
      <c r="A2" s="2" t="s">
        <v>8</v>
      </c>
      <c r="B2" s="2"/>
      <c r="C2" s="1"/>
      <c r="D2" s="1"/>
      <c r="E2" s="1"/>
      <c r="I2" s="72">
        <v>37622</v>
      </c>
      <c r="J2" s="17">
        <v>1305</v>
      </c>
      <c r="K2" s="17">
        <v>5.5</v>
      </c>
      <c r="L2" s="17" t="s">
        <v>119</v>
      </c>
      <c r="Y2" t="s">
        <v>27</v>
      </c>
    </row>
    <row r="3" spans="1:30" ht="14.25" thickBot="1">
      <c r="A3" s="21" t="s">
        <v>122</v>
      </c>
      <c r="B3" s="74">
        <v>0.31871196768943033</v>
      </c>
      <c r="C3" s="1"/>
      <c r="D3" s="1"/>
      <c r="E3" s="1"/>
      <c r="I3" s="72">
        <v>37653</v>
      </c>
      <c r="J3" s="17">
        <v>1067</v>
      </c>
      <c r="K3" s="17">
        <v>6.4</v>
      </c>
      <c r="L3" s="17" t="s">
        <v>119</v>
      </c>
      <c r="N3" s="24" t="s">
        <v>8</v>
      </c>
      <c r="O3" s="24"/>
    </row>
    <row r="4" spans="1:30">
      <c r="A4" s="21" t="s">
        <v>123</v>
      </c>
      <c r="B4" s="25">
        <v>0.28774432985713172</v>
      </c>
      <c r="C4" s="1"/>
      <c r="D4" s="1"/>
      <c r="E4" s="1"/>
      <c r="I4" s="72">
        <v>37681</v>
      </c>
      <c r="J4" s="17">
        <v>1387</v>
      </c>
      <c r="K4" s="17">
        <v>8.6999999999999993</v>
      </c>
      <c r="L4" s="17" t="s">
        <v>119</v>
      </c>
      <c r="N4" s="21" t="s">
        <v>121</v>
      </c>
      <c r="O4" s="21">
        <v>0.56454580654667019</v>
      </c>
      <c r="Y4" s="24" t="s">
        <v>8</v>
      </c>
      <c r="Z4" s="24"/>
    </row>
    <row r="5" spans="1:30" ht="14.25" thickBot="1">
      <c r="A5" s="4" t="s">
        <v>10</v>
      </c>
      <c r="B5" s="4">
        <v>24</v>
      </c>
      <c r="C5" s="1"/>
      <c r="D5" s="1"/>
      <c r="E5" s="1"/>
      <c r="I5" s="72">
        <v>37712</v>
      </c>
      <c r="J5" s="17">
        <v>1551</v>
      </c>
      <c r="K5" s="17">
        <v>15.1</v>
      </c>
      <c r="L5" s="17" t="s">
        <v>119</v>
      </c>
      <c r="N5" s="21" t="s">
        <v>122</v>
      </c>
      <c r="O5" s="21">
        <v>0.31871196768943033</v>
      </c>
      <c r="Y5" s="21" t="s">
        <v>121</v>
      </c>
      <c r="Z5" s="21">
        <v>0.56454580654667019</v>
      </c>
    </row>
    <row r="6" spans="1:30">
      <c r="A6" s="1"/>
      <c r="B6" s="1"/>
      <c r="C6" s="1"/>
      <c r="D6" s="1"/>
      <c r="E6" s="1"/>
      <c r="I6" s="72">
        <v>37742</v>
      </c>
      <c r="J6" s="17">
        <v>1767</v>
      </c>
      <c r="K6" s="17">
        <v>18.8</v>
      </c>
      <c r="L6" s="17" t="s">
        <v>119</v>
      </c>
      <c r="N6" s="21" t="s">
        <v>123</v>
      </c>
      <c r="O6" s="21">
        <v>0.28774432985713172</v>
      </c>
      <c r="Y6" s="21" t="s">
        <v>122</v>
      </c>
      <c r="Z6" s="21">
        <v>0.31871196768943033</v>
      </c>
    </row>
    <row r="7" spans="1:30" ht="14.25" thickBot="1">
      <c r="A7" s="1"/>
      <c r="B7" s="1"/>
      <c r="C7" s="1"/>
      <c r="D7" s="1"/>
      <c r="E7" s="1"/>
      <c r="I7" s="72">
        <v>37773</v>
      </c>
      <c r="J7" s="17">
        <v>1770</v>
      </c>
      <c r="K7" s="17">
        <v>23.2</v>
      </c>
      <c r="L7" s="17" t="s">
        <v>119</v>
      </c>
      <c r="N7" s="21" t="s">
        <v>9</v>
      </c>
      <c r="O7" s="21">
        <v>389.99156277243236</v>
      </c>
      <c r="Y7" s="21" t="s">
        <v>123</v>
      </c>
      <c r="Z7" s="21">
        <v>0.28774432985713172</v>
      </c>
    </row>
    <row r="8" spans="1:30" ht="14.25" thickBot="1">
      <c r="A8" s="5"/>
      <c r="B8" s="5" t="s">
        <v>11</v>
      </c>
      <c r="C8" s="5" t="s">
        <v>9</v>
      </c>
      <c r="D8" s="5" t="s">
        <v>12</v>
      </c>
      <c r="E8" s="5" t="s">
        <v>13</v>
      </c>
      <c r="I8" s="72">
        <v>37803</v>
      </c>
      <c r="J8" s="17">
        <v>2490</v>
      </c>
      <c r="K8" s="17">
        <v>22.8</v>
      </c>
      <c r="L8" s="17" t="s">
        <v>119</v>
      </c>
      <c r="N8" s="22" t="s">
        <v>10</v>
      </c>
      <c r="O8" s="22">
        <v>24</v>
      </c>
      <c r="Y8" s="21" t="s">
        <v>9</v>
      </c>
      <c r="Z8" s="21">
        <v>389.99156277243236</v>
      </c>
    </row>
    <row r="9" spans="1:30" ht="14.25" thickBot="1">
      <c r="A9" s="3" t="s">
        <v>14</v>
      </c>
      <c r="B9" s="6">
        <v>1124.7615210319568</v>
      </c>
      <c r="C9" s="6">
        <v>194.54945081080533</v>
      </c>
      <c r="D9" s="6">
        <v>5.7813656956850545</v>
      </c>
      <c r="E9" s="6">
        <v>8.1344520304326573E-6</v>
      </c>
      <c r="I9" s="72">
        <v>37834</v>
      </c>
      <c r="J9" s="17">
        <v>1911</v>
      </c>
      <c r="K9" s="17">
        <v>26</v>
      </c>
      <c r="L9" s="17" t="s">
        <v>119</v>
      </c>
      <c r="Y9" s="22" t="s">
        <v>10</v>
      </c>
      <c r="Z9" s="22">
        <v>24</v>
      </c>
    </row>
    <row r="10" spans="1:30" ht="14.25" thickBot="1">
      <c r="A10" s="4" t="s">
        <v>15</v>
      </c>
      <c r="B10" s="7">
        <v>34.654471336797762</v>
      </c>
      <c r="C10" s="7">
        <v>10.802247704055882</v>
      </c>
      <c r="D10" s="7">
        <v>3.2080796780642395</v>
      </c>
      <c r="E10" s="7">
        <v>4.0541460477589025E-3</v>
      </c>
      <c r="I10" s="72">
        <v>37865</v>
      </c>
      <c r="J10" s="17">
        <v>1469</v>
      </c>
      <c r="K10" s="17">
        <v>24.2</v>
      </c>
      <c r="L10" s="17" t="s">
        <v>119</v>
      </c>
      <c r="N10" t="s">
        <v>124</v>
      </c>
    </row>
    <row r="11" spans="1:30" ht="14.25" thickBot="1">
      <c r="I11" s="72">
        <v>37895</v>
      </c>
      <c r="J11" s="17">
        <v>1264</v>
      </c>
      <c r="K11" s="17">
        <v>17.8</v>
      </c>
      <c r="L11" s="17" t="s">
        <v>119</v>
      </c>
      <c r="N11" s="23"/>
      <c r="O11" s="23" t="s">
        <v>128</v>
      </c>
      <c r="P11" s="23" t="s">
        <v>129</v>
      </c>
      <c r="Q11" s="23" t="s">
        <v>130</v>
      </c>
      <c r="R11" s="23" t="s">
        <v>131</v>
      </c>
      <c r="S11" s="23" t="s">
        <v>132</v>
      </c>
      <c r="Y11" t="s">
        <v>124</v>
      </c>
    </row>
    <row r="12" spans="1:30">
      <c r="I12" s="72">
        <v>37926</v>
      </c>
      <c r="J12" s="17">
        <v>1338</v>
      </c>
      <c r="K12" s="17">
        <v>14.4</v>
      </c>
      <c r="L12" s="17" t="s">
        <v>119</v>
      </c>
      <c r="N12" s="21" t="s">
        <v>125</v>
      </c>
      <c r="O12" s="21">
        <v>1</v>
      </c>
      <c r="P12" s="21">
        <v>1565311.2812589505</v>
      </c>
      <c r="Q12" s="21">
        <v>1565311.2812589505</v>
      </c>
      <c r="R12" s="21">
        <v>10.291775220808743</v>
      </c>
      <c r="S12" s="21">
        <v>4.0541460477589251E-3</v>
      </c>
      <c r="Y12" s="23"/>
      <c r="Z12" s="23" t="s">
        <v>128</v>
      </c>
      <c r="AA12" s="23" t="s">
        <v>129</v>
      </c>
      <c r="AB12" s="23" t="s">
        <v>130</v>
      </c>
      <c r="AC12" s="23" t="s">
        <v>131</v>
      </c>
      <c r="AD12" s="23" t="s">
        <v>132</v>
      </c>
    </row>
    <row r="13" spans="1:30">
      <c r="I13" s="72">
        <v>37956</v>
      </c>
      <c r="J13" s="17">
        <v>1904</v>
      </c>
      <c r="K13" s="17">
        <v>9.1999999999999993</v>
      </c>
      <c r="L13" s="17" t="s">
        <v>119</v>
      </c>
      <c r="N13" s="21" t="s">
        <v>126</v>
      </c>
      <c r="O13" s="21">
        <v>22</v>
      </c>
      <c r="P13" s="21">
        <v>3346055.2187410495</v>
      </c>
      <c r="Q13" s="21">
        <v>152093.41903368407</v>
      </c>
      <c r="R13" s="21"/>
      <c r="S13" s="21"/>
      <c r="Y13" s="21" t="s">
        <v>125</v>
      </c>
      <c r="Z13" s="21">
        <v>1</v>
      </c>
      <c r="AA13" s="21">
        <v>1565311.2812589505</v>
      </c>
      <c r="AB13" s="21">
        <v>1565311.2812589505</v>
      </c>
      <c r="AC13" s="21">
        <v>10.291775220808743</v>
      </c>
      <c r="AD13" s="21">
        <v>4.0541460477589251E-3</v>
      </c>
    </row>
    <row r="14" spans="1:30" ht="14.25" thickBot="1">
      <c r="I14" s="72">
        <v>37622</v>
      </c>
      <c r="J14" s="17">
        <v>1209</v>
      </c>
      <c r="K14" s="17">
        <v>5.0999999999999996</v>
      </c>
      <c r="L14" s="17" t="s">
        <v>120</v>
      </c>
      <c r="N14" s="22" t="s">
        <v>127</v>
      </c>
      <c r="O14" s="22">
        <v>23</v>
      </c>
      <c r="P14" s="22">
        <v>4911366.5</v>
      </c>
      <c r="Q14" s="22"/>
      <c r="R14" s="22"/>
      <c r="S14" s="22"/>
      <c r="Y14" s="21" t="s">
        <v>126</v>
      </c>
      <c r="Z14" s="21">
        <v>22</v>
      </c>
      <c r="AA14" s="21">
        <v>3346055.2187410495</v>
      </c>
      <c r="AB14" s="21">
        <v>152093.41903368407</v>
      </c>
      <c r="AC14" s="21"/>
      <c r="AD14" s="21"/>
    </row>
    <row r="15" spans="1:30" ht="14.25" thickBot="1">
      <c r="I15" s="72">
        <v>37653</v>
      </c>
      <c r="J15" s="17">
        <v>1243</v>
      </c>
      <c r="K15" s="17">
        <v>6.8</v>
      </c>
      <c r="L15" s="17" t="s">
        <v>120</v>
      </c>
      <c r="Y15" s="22" t="s">
        <v>127</v>
      </c>
      <c r="Z15" s="22">
        <v>23</v>
      </c>
      <c r="AA15" s="22">
        <v>4911366.5</v>
      </c>
      <c r="AB15" s="22"/>
      <c r="AC15" s="22"/>
      <c r="AD15" s="22"/>
    </row>
    <row r="16" spans="1:30" ht="14.25" thickBot="1">
      <c r="I16" s="72">
        <v>37681</v>
      </c>
      <c r="J16" s="17">
        <v>1437</v>
      </c>
      <c r="K16" s="17">
        <v>8.4</v>
      </c>
      <c r="L16" s="17" t="s">
        <v>120</v>
      </c>
      <c r="N16" s="23"/>
      <c r="O16" s="23" t="s">
        <v>11</v>
      </c>
      <c r="P16" s="23" t="s">
        <v>9</v>
      </c>
      <c r="Q16" s="23" t="s">
        <v>12</v>
      </c>
      <c r="R16" s="23" t="s">
        <v>13</v>
      </c>
      <c r="S16" s="23" t="s">
        <v>133</v>
      </c>
      <c r="T16" s="23" t="s">
        <v>134</v>
      </c>
      <c r="U16" s="23" t="s">
        <v>135</v>
      </c>
      <c r="V16" s="23" t="s">
        <v>136</v>
      </c>
    </row>
    <row r="17" spans="9:33">
      <c r="I17" s="72">
        <v>37712</v>
      </c>
      <c r="J17" s="17">
        <v>2182</v>
      </c>
      <c r="K17" s="17">
        <v>15.9</v>
      </c>
      <c r="L17" s="17" t="s">
        <v>120</v>
      </c>
      <c r="N17" s="21" t="s">
        <v>14</v>
      </c>
      <c r="O17" s="21">
        <v>1124.7615210319568</v>
      </c>
      <c r="P17" s="21">
        <v>194.54945081080533</v>
      </c>
      <c r="Q17" s="21">
        <v>5.7813656956850545</v>
      </c>
      <c r="R17" s="21">
        <v>8.1344520304326573E-6</v>
      </c>
      <c r="S17" s="21">
        <v>721.29065461990854</v>
      </c>
      <c r="T17" s="21">
        <v>1528.2323874440051</v>
      </c>
      <c r="U17" s="21">
        <v>721.29065461990854</v>
      </c>
      <c r="V17" s="21">
        <v>1528.2323874440051</v>
      </c>
      <c r="Y17" s="23"/>
      <c r="Z17" s="23" t="s">
        <v>11</v>
      </c>
      <c r="AA17" s="23" t="s">
        <v>9</v>
      </c>
      <c r="AB17" s="23" t="s">
        <v>12</v>
      </c>
      <c r="AC17" s="23" t="s">
        <v>13</v>
      </c>
      <c r="AD17" s="23" t="s">
        <v>133</v>
      </c>
      <c r="AE17" s="23" t="s">
        <v>134</v>
      </c>
      <c r="AF17" s="23" t="s">
        <v>135</v>
      </c>
      <c r="AG17" s="23" t="s">
        <v>136</v>
      </c>
    </row>
    <row r="18" spans="9:33" ht="14.25" thickBot="1">
      <c r="I18" s="72">
        <v>37742</v>
      </c>
      <c r="J18" s="17">
        <v>1577</v>
      </c>
      <c r="K18" s="17">
        <v>20.2</v>
      </c>
      <c r="L18" s="17" t="s">
        <v>120</v>
      </c>
      <c r="N18" s="22" t="s">
        <v>137</v>
      </c>
      <c r="O18" s="22">
        <v>34.654471336797762</v>
      </c>
      <c r="P18" s="22">
        <v>10.802247704055882</v>
      </c>
      <c r="Q18" s="22">
        <v>3.2080796780642395</v>
      </c>
      <c r="R18" s="22">
        <v>4.0541460477589025E-3</v>
      </c>
      <c r="S18" s="22">
        <v>12.251980750528173</v>
      </c>
      <c r="T18" s="22">
        <v>57.056961923067348</v>
      </c>
      <c r="U18" s="22">
        <v>12.251980750528173</v>
      </c>
      <c r="V18" s="22">
        <v>57.056961923067348</v>
      </c>
      <c r="Y18" s="21" t="s">
        <v>14</v>
      </c>
      <c r="Z18" s="21">
        <v>1124.7615210319568</v>
      </c>
      <c r="AA18" s="21">
        <v>194.54945081080533</v>
      </c>
      <c r="AB18" s="21">
        <v>5.7813656956850545</v>
      </c>
      <c r="AC18" s="21">
        <v>8.1344520304326573E-6</v>
      </c>
      <c r="AD18" s="21">
        <v>721.29065461990854</v>
      </c>
      <c r="AE18" s="21">
        <v>1528.2323874440051</v>
      </c>
      <c r="AF18" s="21">
        <v>721.29065461990854</v>
      </c>
      <c r="AG18" s="21">
        <v>1528.2323874440051</v>
      </c>
    </row>
    <row r="19" spans="9:33" ht="14.25" thickBot="1">
      <c r="I19" s="72">
        <v>37773</v>
      </c>
      <c r="J19" s="17">
        <v>1829</v>
      </c>
      <c r="K19" s="17">
        <v>23.7</v>
      </c>
      <c r="L19" s="17" t="s">
        <v>120</v>
      </c>
      <c r="Y19" s="22" t="s">
        <v>137</v>
      </c>
      <c r="Z19" s="22">
        <v>34.654471336797762</v>
      </c>
      <c r="AA19" s="22">
        <v>10.802247704055882</v>
      </c>
      <c r="AB19" s="22">
        <v>3.2080796780642395</v>
      </c>
      <c r="AC19" s="22">
        <v>4.0541460477589025E-3</v>
      </c>
      <c r="AD19" s="22">
        <v>12.251980750528173</v>
      </c>
      <c r="AE19" s="22">
        <v>57.056961923067348</v>
      </c>
      <c r="AF19" s="22">
        <v>12.251980750528173</v>
      </c>
      <c r="AG19" s="22">
        <v>57.056961923067348</v>
      </c>
    </row>
    <row r="20" spans="9:33">
      <c r="I20" s="72">
        <v>37803</v>
      </c>
      <c r="J20" s="17">
        <v>2509</v>
      </c>
      <c r="K20" s="17">
        <v>25.3</v>
      </c>
      <c r="L20" s="17" t="s">
        <v>120</v>
      </c>
    </row>
    <row r="21" spans="9:33">
      <c r="I21" s="72">
        <v>37834</v>
      </c>
      <c r="J21" s="17">
        <v>2705</v>
      </c>
      <c r="K21" s="17">
        <v>28.3</v>
      </c>
      <c r="L21" s="17" t="s">
        <v>120</v>
      </c>
    </row>
    <row r="22" spans="9:33">
      <c r="I22" s="72">
        <v>37865</v>
      </c>
      <c r="J22" s="17">
        <v>1753</v>
      </c>
      <c r="K22" s="17">
        <v>25.9</v>
      </c>
      <c r="L22" s="17" t="s">
        <v>120</v>
      </c>
    </row>
    <row r="23" spans="9:33">
      <c r="I23" s="72">
        <v>37895</v>
      </c>
      <c r="J23" s="17">
        <v>1451</v>
      </c>
      <c r="K23" s="17">
        <v>18.100000000000001</v>
      </c>
      <c r="L23" s="17" t="s">
        <v>120</v>
      </c>
    </row>
    <row r="24" spans="9:33">
      <c r="I24" s="72">
        <v>37926</v>
      </c>
      <c r="J24" s="17">
        <v>1216</v>
      </c>
      <c r="K24" s="17">
        <v>15.5</v>
      </c>
      <c r="L24" s="17" t="s">
        <v>120</v>
      </c>
    </row>
    <row r="25" spans="9:33">
      <c r="I25" s="73">
        <v>37956</v>
      </c>
      <c r="J25" s="28">
        <v>2328</v>
      </c>
      <c r="K25" s="28">
        <v>9.1</v>
      </c>
      <c r="L25" s="28" t="s">
        <v>120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57"/>
  <sheetViews>
    <sheetView workbookViewId="0">
      <selection activeCell="B2" sqref="B2"/>
    </sheetView>
  </sheetViews>
  <sheetFormatPr defaultRowHeight="13.5"/>
  <cols>
    <col min="1" max="1" width="4.125" bestFit="1" customWidth="1"/>
    <col min="2" max="5" width="12.625" customWidth="1"/>
    <col min="8" max="8" width="16.75" bestFit="1" customWidth="1"/>
    <col min="14" max="14" width="12.875" bestFit="1" customWidth="1"/>
  </cols>
  <sheetData>
    <row r="1" spans="1:25">
      <c r="B1" t="s">
        <v>157</v>
      </c>
    </row>
    <row r="2" spans="1:25" ht="27">
      <c r="A2" s="37" t="s">
        <v>35</v>
      </c>
      <c r="B2" s="37" t="s">
        <v>16</v>
      </c>
      <c r="C2" s="38" t="s">
        <v>17</v>
      </c>
      <c r="D2" s="38" t="s">
        <v>18</v>
      </c>
      <c r="E2" s="39" t="s">
        <v>0</v>
      </c>
    </row>
    <row r="3" spans="1:25">
      <c r="A3" s="30">
        <v>1</v>
      </c>
      <c r="B3" s="30">
        <v>3090</v>
      </c>
      <c r="C3" s="35">
        <v>38.549999999999997</v>
      </c>
      <c r="D3" s="31">
        <v>6</v>
      </c>
      <c r="E3" s="35">
        <v>11</v>
      </c>
      <c r="N3" t="s">
        <v>138</v>
      </c>
      <c r="T3" t="s">
        <v>27</v>
      </c>
    </row>
    <row r="4" spans="1:25" ht="14.25" thickBot="1">
      <c r="A4" s="30">
        <v>2</v>
      </c>
      <c r="B4" s="30">
        <v>3590</v>
      </c>
      <c r="C4" s="35">
        <v>51.13</v>
      </c>
      <c r="D4" s="31">
        <v>16</v>
      </c>
      <c r="E4" s="35">
        <v>9</v>
      </c>
    </row>
    <row r="5" spans="1:25">
      <c r="A5" s="30">
        <v>3</v>
      </c>
      <c r="B5" s="30">
        <v>5390</v>
      </c>
      <c r="C5" s="35">
        <v>50.43</v>
      </c>
      <c r="D5" s="31">
        <v>3</v>
      </c>
      <c r="E5" s="35">
        <v>10</v>
      </c>
      <c r="H5" s="24" t="s">
        <v>8</v>
      </c>
      <c r="I5" s="24"/>
      <c r="N5" s="24" t="s">
        <v>8</v>
      </c>
      <c r="O5" s="24"/>
      <c r="T5" s="24" t="s">
        <v>8</v>
      </c>
      <c r="U5" s="24"/>
    </row>
    <row r="6" spans="1:25">
      <c r="A6" s="30">
        <v>4</v>
      </c>
      <c r="B6" s="30">
        <v>750</v>
      </c>
      <c r="C6" s="35">
        <v>12.62</v>
      </c>
      <c r="D6" s="31">
        <v>27</v>
      </c>
      <c r="E6" s="35">
        <v>10</v>
      </c>
      <c r="H6" s="21" t="s">
        <v>115</v>
      </c>
      <c r="I6" s="21">
        <v>0.75746599352268718</v>
      </c>
      <c r="N6" s="21" t="s">
        <v>122</v>
      </c>
      <c r="O6" s="25">
        <v>0.61703345049494784</v>
      </c>
      <c r="T6" s="21" t="s">
        <v>121</v>
      </c>
      <c r="U6" s="21">
        <v>0.78551476784013918</v>
      </c>
    </row>
    <row r="7" spans="1:25" ht="14.25" thickBot="1">
      <c r="A7" s="30">
        <v>5</v>
      </c>
      <c r="B7" s="30">
        <v>3680</v>
      </c>
      <c r="C7" s="35">
        <v>45.67</v>
      </c>
      <c r="D7" s="31">
        <v>10</v>
      </c>
      <c r="E7" s="35">
        <v>7</v>
      </c>
      <c r="H7" s="22" t="s">
        <v>10</v>
      </c>
      <c r="I7" s="22">
        <v>30</v>
      </c>
      <c r="N7" s="21" t="s">
        <v>123</v>
      </c>
      <c r="O7" s="25">
        <v>0.60335607372691036</v>
      </c>
      <c r="T7" s="21" t="s">
        <v>122</v>
      </c>
      <c r="U7" s="21">
        <v>0.61703345049494784</v>
      </c>
    </row>
    <row r="8" spans="1:25" ht="14.25" thickBot="1">
      <c r="A8" s="30">
        <v>6</v>
      </c>
      <c r="B8" s="30">
        <v>1050</v>
      </c>
      <c r="C8" s="35">
        <v>18</v>
      </c>
      <c r="D8" s="31">
        <v>20</v>
      </c>
      <c r="E8" s="35">
        <v>8</v>
      </c>
      <c r="N8" s="22" t="s">
        <v>10</v>
      </c>
      <c r="O8" s="22">
        <v>30</v>
      </c>
      <c r="T8" s="21" t="s">
        <v>123</v>
      </c>
      <c r="U8" s="21">
        <v>0.60335607372691036</v>
      </c>
    </row>
    <row r="9" spans="1:25" ht="14.25" thickBot="1">
      <c r="A9" s="30">
        <v>7</v>
      </c>
      <c r="B9" s="30">
        <v>1700</v>
      </c>
      <c r="C9" s="35">
        <v>30</v>
      </c>
      <c r="D9" s="31">
        <v>41</v>
      </c>
      <c r="E9" s="35">
        <v>5</v>
      </c>
      <c r="H9" s="23"/>
      <c r="I9" s="23" t="s">
        <v>11</v>
      </c>
      <c r="J9" s="23" t="s">
        <v>9</v>
      </c>
      <c r="K9" s="23" t="s">
        <v>12</v>
      </c>
      <c r="L9" s="23" t="s">
        <v>13</v>
      </c>
      <c r="T9" s="21" t="s">
        <v>9</v>
      </c>
      <c r="U9" s="21">
        <v>840.52825927553749</v>
      </c>
    </row>
    <row r="10" spans="1:25" ht="14.25" thickBot="1">
      <c r="A10" s="30">
        <v>8</v>
      </c>
      <c r="B10" s="30">
        <v>5580</v>
      </c>
      <c r="C10" s="35">
        <v>74.459999999999994</v>
      </c>
      <c r="D10" s="31">
        <v>12</v>
      </c>
      <c r="E10" s="35">
        <v>5</v>
      </c>
      <c r="H10" s="41" t="s">
        <v>14</v>
      </c>
      <c r="I10" s="25">
        <v>1622.878378649998</v>
      </c>
      <c r="J10" s="25">
        <v>858.07839917975309</v>
      </c>
      <c r="K10" s="25">
        <v>1.8912938260668557</v>
      </c>
      <c r="L10" s="25">
        <v>6.9776129185970662E-2</v>
      </c>
      <c r="N10" s="23"/>
      <c r="O10" s="23" t="s">
        <v>11</v>
      </c>
      <c r="P10" s="23" t="s">
        <v>9</v>
      </c>
      <c r="Q10" s="23" t="s">
        <v>12</v>
      </c>
      <c r="R10" s="23" t="s">
        <v>13</v>
      </c>
      <c r="T10" s="22" t="s">
        <v>10</v>
      </c>
      <c r="U10" s="22">
        <v>30</v>
      </c>
    </row>
    <row r="11" spans="1:25">
      <c r="A11" s="30">
        <v>9</v>
      </c>
      <c r="B11" s="30">
        <v>3080</v>
      </c>
      <c r="C11" s="35">
        <v>38.54</v>
      </c>
      <c r="D11" s="31">
        <v>6</v>
      </c>
      <c r="E11" s="35">
        <v>11</v>
      </c>
      <c r="H11" s="21" t="s">
        <v>31</v>
      </c>
      <c r="I11" s="25">
        <v>-46.770240354207047</v>
      </c>
      <c r="J11" s="25">
        <v>61.654416654183052</v>
      </c>
      <c r="K11" s="25">
        <v>-0.75858702250869225</v>
      </c>
      <c r="L11" s="25">
        <v>0.4549218148281261</v>
      </c>
      <c r="N11" s="21" t="s">
        <v>14</v>
      </c>
      <c r="O11" s="25">
        <v>387.96355192405281</v>
      </c>
      <c r="P11" s="25">
        <v>515.20320264135933</v>
      </c>
      <c r="Q11" s="25">
        <v>0.7530301635064176</v>
      </c>
      <c r="R11" s="25">
        <v>0.45771693175422357</v>
      </c>
    </row>
    <row r="12" spans="1:25" ht="14.25" thickBot="1">
      <c r="A12" s="30">
        <v>10</v>
      </c>
      <c r="B12" s="30">
        <v>5380</v>
      </c>
      <c r="C12" s="35">
        <v>50.4</v>
      </c>
      <c r="D12" s="31">
        <v>3</v>
      </c>
      <c r="E12" s="35">
        <v>10</v>
      </c>
      <c r="G12" s="21"/>
      <c r="H12" s="21" t="s">
        <v>28</v>
      </c>
      <c r="I12" s="25">
        <v>62.895972016414277</v>
      </c>
      <c r="J12" s="25">
        <v>8.2543241529379525</v>
      </c>
      <c r="K12" s="25">
        <v>7.6197603645148568</v>
      </c>
      <c r="L12" s="25">
        <v>4.3538046668798108E-8</v>
      </c>
      <c r="N12" s="22" t="s">
        <v>28</v>
      </c>
      <c r="O12" s="26">
        <v>65.360629356081859</v>
      </c>
      <c r="P12" s="26">
        <v>9.7311300429413183</v>
      </c>
      <c r="Q12" s="26">
        <v>6.7166535713385702</v>
      </c>
      <c r="R12" s="26">
        <v>2.7226541125975622E-7</v>
      </c>
      <c r="T12" t="s">
        <v>124</v>
      </c>
    </row>
    <row r="13" spans="1:25" ht="14.25" thickBot="1">
      <c r="A13" s="30">
        <v>11</v>
      </c>
      <c r="B13" s="30">
        <v>3980</v>
      </c>
      <c r="C13" s="35">
        <v>65.58</v>
      </c>
      <c r="D13" s="31">
        <v>45</v>
      </c>
      <c r="E13" s="35">
        <v>4</v>
      </c>
      <c r="H13" s="22" t="s">
        <v>29</v>
      </c>
      <c r="I13" s="26">
        <v>-41.406252158783516</v>
      </c>
      <c r="J13" s="26">
        <v>11.93352904132421</v>
      </c>
      <c r="K13" s="26">
        <v>-3.4697407628036285</v>
      </c>
      <c r="L13" s="26">
        <v>1.8315925455378028E-3</v>
      </c>
      <c r="T13" s="23"/>
      <c r="U13" s="23" t="s">
        <v>128</v>
      </c>
      <c r="V13" s="23" t="s">
        <v>129</v>
      </c>
      <c r="W13" s="23" t="s">
        <v>130</v>
      </c>
      <c r="X13" s="23" t="s">
        <v>131</v>
      </c>
      <c r="Y13" s="23" t="s">
        <v>132</v>
      </c>
    </row>
    <row r="14" spans="1:25">
      <c r="A14" s="30">
        <v>12</v>
      </c>
      <c r="B14" s="30">
        <v>4200</v>
      </c>
      <c r="C14" s="35">
        <v>61.92</v>
      </c>
      <c r="D14" s="31">
        <v>10</v>
      </c>
      <c r="E14" s="35">
        <v>5</v>
      </c>
      <c r="T14" s="21" t="s">
        <v>125</v>
      </c>
      <c r="U14" s="21">
        <v>1</v>
      </c>
      <c r="V14" s="21">
        <v>31872089.536725242</v>
      </c>
      <c r="W14" s="21">
        <v>31872089.536725242</v>
      </c>
      <c r="X14" s="21">
        <v>45.113435197375161</v>
      </c>
      <c r="Y14" s="21">
        <v>2.7226541125975712E-7</v>
      </c>
    </row>
    <row r="15" spans="1:25">
      <c r="A15" s="30">
        <v>13</v>
      </c>
      <c r="B15" s="30">
        <v>4480</v>
      </c>
      <c r="C15" s="35">
        <v>80.83</v>
      </c>
      <c r="D15" s="31">
        <v>3</v>
      </c>
      <c r="E15" s="35">
        <v>13</v>
      </c>
      <c r="N15" t="s">
        <v>139</v>
      </c>
      <c r="T15" s="21" t="s">
        <v>126</v>
      </c>
      <c r="U15" s="21">
        <v>28</v>
      </c>
      <c r="V15" s="21">
        <v>19781657.129941422</v>
      </c>
      <c r="W15" s="21">
        <v>706487.75464076514</v>
      </c>
      <c r="X15" s="21"/>
      <c r="Y15" s="21"/>
    </row>
    <row r="16" spans="1:25" ht="14.25" thickBot="1">
      <c r="A16" s="30">
        <v>14</v>
      </c>
      <c r="B16" s="30">
        <v>3590</v>
      </c>
      <c r="C16" s="35">
        <v>51.13</v>
      </c>
      <c r="D16" s="31">
        <v>16</v>
      </c>
      <c r="E16" s="35">
        <v>9</v>
      </c>
      <c r="T16" s="22" t="s">
        <v>127</v>
      </c>
      <c r="U16" s="22">
        <v>29</v>
      </c>
      <c r="V16" s="22">
        <v>51653746.666666664</v>
      </c>
      <c r="W16" s="22"/>
      <c r="X16" s="22"/>
      <c r="Y16" s="22"/>
    </row>
    <row r="17" spans="1:28" ht="14.25" thickBot="1">
      <c r="A17" s="30">
        <v>15</v>
      </c>
      <c r="B17" s="30">
        <v>3980</v>
      </c>
      <c r="C17" s="35">
        <v>53.58</v>
      </c>
      <c r="D17" s="31">
        <v>12</v>
      </c>
      <c r="E17" s="35">
        <v>8</v>
      </c>
      <c r="N17" s="24" t="s">
        <v>8</v>
      </c>
      <c r="O17" s="24"/>
    </row>
    <row r="18" spans="1:28">
      <c r="A18" s="30">
        <v>16</v>
      </c>
      <c r="B18" s="30">
        <v>3980</v>
      </c>
      <c r="C18" s="35">
        <v>65.58</v>
      </c>
      <c r="D18" s="31">
        <v>45</v>
      </c>
      <c r="E18" s="35">
        <v>4</v>
      </c>
      <c r="N18" s="21" t="s">
        <v>122</v>
      </c>
      <c r="O18" s="25">
        <v>0.75209802314492313</v>
      </c>
      <c r="T18" s="23"/>
      <c r="U18" s="23" t="s">
        <v>11</v>
      </c>
      <c r="V18" s="23" t="s">
        <v>9</v>
      </c>
      <c r="W18" s="23" t="s">
        <v>12</v>
      </c>
      <c r="X18" s="23" t="s">
        <v>13</v>
      </c>
      <c r="Y18" s="23" t="s">
        <v>133</v>
      </c>
      <c r="Z18" s="23" t="s">
        <v>134</v>
      </c>
      <c r="AA18" s="23" t="s">
        <v>135</v>
      </c>
      <c r="AB18" s="23" t="s">
        <v>136</v>
      </c>
    </row>
    <row r="19" spans="1:28">
      <c r="A19" s="30">
        <v>17</v>
      </c>
      <c r="B19" s="30">
        <v>3990</v>
      </c>
      <c r="C19" s="35">
        <v>58.24</v>
      </c>
      <c r="D19" s="31">
        <v>12</v>
      </c>
      <c r="E19" s="35">
        <v>6</v>
      </c>
      <c r="N19" s="21" t="s">
        <v>123</v>
      </c>
      <c r="O19" s="25">
        <v>0.73373491374825073</v>
      </c>
      <c r="T19" s="21" t="s">
        <v>14</v>
      </c>
      <c r="U19" s="21">
        <v>387.96355192405281</v>
      </c>
      <c r="V19" s="21">
        <v>515.20320264135933</v>
      </c>
      <c r="W19" s="21">
        <v>0.7530301635064176</v>
      </c>
      <c r="X19" s="21">
        <v>0.45771693175422357</v>
      </c>
      <c r="Y19" s="21">
        <v>-667.38236784229025</v>
      </c>
      <c r="Z19" s="21">
        <v>1443.3094716903959</v>
      </c>
      <c r="AA19" s="21">
        <v>-667.38236784229025</v>
      </c>
      <c r="AB19" s="21">
        <v>1443.3094716903959</v>
      </c>
    </row>
    <row r="20" spans="1:28" ht="14.25" thickBot="1">
      <c r="A20" s="30">
        <v>18</v>
      </c>
      <c r="B20" s="30">
        <v>5230</v>
      </c>
      <c r="C20" s="35">
        <v>61.32</v>
      </c>
      <c r="D20" s="31">
        <v>18</v>
      </c>
      <c r="E20" s="35">
        <v>11</v>
      </c>
      <c r="N20" s="22" t="s">
        <v>10</v>
      </c>
      <c r="O20" s="22">
        <v>30</v>
      </c>
      <c r="T20" s="22" t="s">
        <v>28</v>
      </c>
      <c r="U20" s="22">
        <v>65.360629356081859</v>
      </c>
      <c r="V20" s="22">
        <v>9.7311300429413183</v>
      </c>
      <c r="W20" s="22">
        <v>6.7166535713385702</v>
      </c>
      <c r="X20" s="22">
        <v>2.7226541125975622E-7</v>
      </c>
      <c r="Y20" s="22">
        <v>45.427313078382596</v>
      </c>
      <c r="Z20" s="22">
        <v>85.293945633781121</v>
      </c>
      <c r="AA20" s="22">
        <v>45.427313078382596</v>
      </c>
      <c r="AB20" s="22">
        <v>85.293945633781121</v>
      </c>
    </row>
    <row r="21" spans="1:28" ht="14.25" thickBot="1">
      <c r="A21" s="30">
        <v>19</v>
      </c>
      <c r="B21" s="30">
        <v>4200</v>
      </c>
      <c r="C21" s="35">
        <v>56.4</v>
      </c>
      <c r="D21" s="31">
        <v>11</v>
      </c>
      <c r="E21" s="35">
        <v>5</v>
      </c>
    </row>
    <row r="22" spans="1:28">
      <c r="A22" s="30">
        <v>20</v>
      </c>
      <c r="B22" s="30">
        <v>5380</v>
      </c>
      <c r="C22" s="35">
        <v>50.43</v>
      </c>
      <c r="D22" s="31">
        <v>3</v>
      </c>
      <c r="E22" s="35">
        <v>10</v>
      </c>
      <c r="N22" s="23"/>
      <c r="O22" s="23" t="s">
        <v>11</v>
      </c>
      <c r="P22" s="23" t="s">
        <v>9</v>
      </c>
      <c r="Q22" s="23" t="s">
        <v>12</v>
      </c>
      <c r="R22" s="23" t="s">
        <v>13</v>
      </c>
      <c r="T22" t="s">
        <v>27</v>
      </c>
    </row>
    <row r="23" spans="1:28" ht="14.25" thickBot="1">
      <c r="A23" s="30">
        <v>21</v>
      </c>
      <c r="B23" s="30">
        <v>5580</v>
      </c>
      <c r="C23" s="35">
        <v>65.989999999999995</v>
      </c>
      <c r="D23" s="31">
        <v>11</v>
      </c>
      <c r="E23" s="35">
        <v>5</v>
      </c>
      <c r="N23" s="21" t="s">
        <v>14</v>
      </c>
      <c r="O23" s="25">
        <v>1074.4236547872911</v>
      </c>
      <c r="P23" s="25">
        <v>458.49571342846724</v>
      </c>
      <c r="Q23" s="25">
        <v>2.3433668479758176</v>
      </c>
      <c r="R23" s="25">
        <v>2.6725689017992094E-2</v>
      </c>
    </row>
    <row r="24" spans="1:28">
      <c r="A24" s="30">
        <v>22</v>
      </c>
      <c r="B24" s="30">
        <v>3180</v>
      </c>
      <c r="C24" s="35">
        <v>38.549999999999997</v>
      </c>
      <c r="D24" s="31">
        <v>6</v>
      </c>
      <c r="E24" s="35">
        <v>11</v>
      </c>
      <c r="N24" s="21" t="s">
        <v>28</v>
      </c>
      <c r="O24" s="25">
        <v>64.309855728899464</v>
      </c>
      <c r="P24" s="25">
        <v>7.9776729198842551</v>
      </c>
      <c r="Q24" s="25">
        <v>8.061229931927631</v>
      </c>
      <c r="R24" s="25">
        <v>1.1614336751516855E-8</v>
      </c>
      <c r="T24" s="24" t="s">
        <v>8</v>
      </c>
      <c r="U24" s="24"/>
    </row>
    <row r="25" spans="1:28" ht="14.25" thickBot="1">
      <c r="A25" s="30">
        <v>23</v>
      </c>
      <c r="B25" s="30">
        <v>3680</v>
      </c>
      <c r="C25" s="35">
        <v>49</v>
      </c>
      <c r="D25" s="31">
        <v>5</v>
      </c>
      <c r="E25" s="35">
        <v>11</v>
      </c>
      <c r="N25" s="22" t="s">
        <v>29</v>
      </c>
      <c r="O25" s="26">
        <v>-35.850186975265387</v>
      </c>
      <c r="P25" s="26">
        <v>9.3471414213811581</v>
      </c>
      <c r="Q25" s="26">
        <v>-3.8354171996648865</v>
      </c>
      <c r="R25" s="26">
        <v>6.8293170102562807E-4</v>
      </c>
      <c r="T25" s="21" t="s">
        <v>121</v>
      </c>
      <c r="U25" s="21">
        <v>0.86723585208691822</v>
      </c>
    </row>
    <row r="26" spans="1:28">
      <c r="A26" s="30">
        <v>24</v>
      </c>
      <c r="B26" s="30">
        <v>3590</v>
      </c>
      <c r="C26" s="35">
        <v>51.13</v>
      </c>
      <c r="D26" s="31">
        <v>16</v>
      </c>
      <c r="E26" s="35">
        <v>9</v>
      </c>
      <c r="T26" s="21" t="s">
        <v>122</v>
      </c>
      <c r="U26" s="21">
        <v>0.75209802314492313</v>
      </c>
    </row>
    <row r="27" spans="1:28">
      <c r="A27" s="30">
        <v>25</v>
      </c>
      <c r="B27" s="30">
        <v>1830</v>
      </c>
      <c r="C27" s="35">
        <v>24.07</v>
      </c>
      <c r="D27" s="31">
        <v>12</v>
      </c>
      <c r="E27" s="35">
        <v>8</v>
      </c>
      <c r="T27" s="21" t="s">
        <v>123</v>
      </c>
      <c r="U27" s="21">
        <v>0.73373491374825073</v>
      </c>
    </row>
    <row r="28" spans="1:28">
      <c r="A28" s="30">
        <v>26</v>
      </c>
      <c r="B28" s="30">
        <v>5230</v>
      </c>
      <c r="C28" s="35">
        <v>61.32</v>
      </c>
      <c r="D28" s="31">
        <v>18</v>
      </c>
      <c r="E28" s="35">
        <v>11</v>
      </c>
      <c r="T28" s="21" t="s">
        <v>9</v>
      </c>
      <c r="U28" s="21">
        <v>688.66661048289552</v>
      </c>
    </row>
    <row r="29" spans="1:28" ht="14.25" thickBot="1">
      <c r="A29" s="30">
        <v>27</v>
      </c>
      <c r="B29" s="30">
        <v>2380</v>
      </c>
      <c r="C29" s="35">
        <v>59.45</v>
      </c>
      <c r="D29" s="31">
        <v>30</v>
      </c>
      <c r="E29" s="35">
        <v>8</v>
      </c>
      <c r="T29" s="22" t="s">
        <v>10</v>
      </c>
      <c r="U29" s="22">
        <v>30</v>
      </c>
    </row>
    <row r="30" spans="1:28">
      <c r="A30" s="30">
        <v>28</v>
      </c>
      <c r="B30" s="30">
        <v>1800</v>
      </c>
      <c r="C30" s="35">
        <v>30.46</v>
      </c>
      <c r="D30" s="31">
        <v>41</v>
      </c>
      <c r="E30" s="35">
        <v>5</v>
      </c>
    </row>
    <row r="31" spans="1:28" ht="14.25" thickBot="1">
      <c r="A31" s="30">
        <v>29</v>
      </c>
      <c r="B31" s="30">
        <v>3190</v>
      </c>
      <c r="C31" s="35">
        <v>55.86</v>
      </c>
      <c r="D31" s="31">
        <v>27</v>
      </c>
      <c r="E31" s="35">
        <v>10</v>
      </c>
      <c r="T31" t="s">
        <v>124</v>
      </c>
    </row>
    <row r="32" spans="1:28">
      <c r="A32" s="32">
        <v>30</v>
      </c>
      <c r="B32" s="32">
        <v>3980</v>
      </c>
      <c r="C32" s="36">
        <v>65.58</v>
      </c>
      <c r="D32" s="34">
        <v>45</v>
      </c>
      <c r="E32" s="36">
        <v>4</v>
      </c>
      <c r="T32" s="23"/>
      <c r="U32" s="23" t="s">
        <v>128</v>
      </c>
      <c r="V32" s="23" t="s">
        <v>129</v>
      </c>
      <c r="W32" s="23" t="s">
        <v>130</v>
      </c>
      <c r="X32" s="23" t="s">
        <v>131</v>
      </c>
      <c r="Y32" s="23" t="s">
        <v>132</v>
      </c>
    </row>
    <row r="33" spans="1:28">
      <c r="A33" s="30">
        <v>31</v>
      </c>
      <c r="B33" s="30">
        <v>6880</v>
      </c>
      <c r="C33" s="35">
        <v>79.31</v>
      </c>
      <c r="D33" s="31">
        <v>17</v>
      </c>
      <c r="E33" s="35">
        <v>3</v>
      </c>
      <c r="T33" s="21" t="s">
        <v>125</v>
      </c>
      <c r="U33" s="21">
        <v>2</v>
      </c>
      <c r="V33" s="21">
        <v>38848680.75602866</v>
      </c>
      <c r="W33" s="21">
        <v>19424340.37801433</v>
      </c>
      <c r="X33" s="21">
        <v>40.957008254888102</v>
      </c>
      <c r="Y33" s="21">
        <v>6.64936028160477E-9</v>
      </c>
    </row>
    <row r="34" spans="1:28">
      <c r="A34" s="30">
        <v>32</v>
      </c>
      <c r="B34" s="30">
        <v>3080</v>
      </c>
      <c r="C34" s="35">
        <v>38.549999999999997</v>
      </c>
      <c r="D34" s="31">
        <v>6</v>
      </c>
      <c r="E34" s="35">
        <v>11</v>
      </c>
      <c r="T34" s="21" t="s">
        <v>126</v>
      </c>
      <c r="U34" s="21">
        <v>27</v>
      </c>
      <c r="V34" s="21">
        <v>12805065.910638003</v>
      </c>
      <c r="W34" s="21">
        <v>474261.7003940001</v>
      </c>
      <c r="X34" s="21"/>
      <c r="Y34" s="21"/>
    </row>
    <row r="35" spans="1:28" ht="14.25" thickBot="1">
      <c r="A35" s="30">
        <v>33</v>
      </c>
      <c r="B35" s="30">
        <v>3980</v>
      </c>
      <c r="C35" s="35">
        <v>65.58</v>
      </c>
      <c r="D35" s="31">
        <v>45</v>
      </c>
      <c r="E35" s="35">
        <v>4</v>
      </c>
      <c r="T35" s="22" t="s">
        <v>127</v>
      </c>
      <c r="U35" s="22">
        <v>29</v>
      </c>
      <c r="V35" s="22">
        <v>51653746.666666664</v>
      </c>
      <c r="W35" s="22"/>
      <c r="X35" s="22"/>
      <c r="Y35" s="22"/>
    </row>
    <row r="36" spans="1:28" ht="14.25" thickBot="1">
      <c r="A36" s="30">
        <v>34</v>
      </c>
      <c r="B36" s="30">
        <v>8000</v>
      </c>
      <c r="C36" s="35">
        <v>75.16</v>
      </c>
      <c r="D36" s="31">
        <v>3</v>
      </c>
      <c r="E36" s="35">
        <v>6</v>
      </c>
    </row>
    <row r="37" spans="1:28">
      <c r="A37" s="30">
        <v>35</v>
      </c>
      <c r="B37" s="30">
        <v>2880</v>
      </c>
      <c r="C37" s="35">
        <v>52.79</v>
      </c>
      <c r="D37" s="31">
        <v>10</v>
      </c>
      <c r="E37" s="35">
        <v>12</v>
      </c>
      <c r="T37" s="23"/>
      <c r="U37" s="23" t="s">
        <v>11</v>
      </c>
      <c r="V37" s="23" t="s">
        <v>9</v>
      </c>
      <c r="W37" s="23" t="s">
        <v>12</v>
      </c>
      <c r="X37" s="23" t="s">
        <v>13</v>
      </c>
      <c r="Y37" s="23" t="s">
        <v>133</v>
      </c>
      <c r="Z37" s="23" t="s">
        <v>134</v>
      </c>
      <c r="AA37" s="23" t="s">
        <v>135</v>
      </c>
      <c r="AB37" s="23" t="s">
        <v>136</v>
      </c>
    </row>
    <row r="38" spans="1:28">
      <c r="A38" s="30">
        <v>36</v>
      </c>
      <c r="B38" s="30">
        <v>5380</v>
      </c>
      <c r="C38" s="35">
        <v>50.43</v>
      </c>
      <c r="D38" s="31">
        <v>3</v>
      </c>
      <c r="E38" s="35">
        <v>10</v>
      </c>
      <c r="T38" s="21" t="s">
        <v>14</v>
      </c>
      <c r="U38" s="21">
        <v>1074.4236547872911</v>
      </c>
      <c r="V38" s="21">
        <v>458.49571342846724</v>
      </c>
      <c r="W38" s="21">
        <v>2.3433668479758176</v>
      </c>
      <c r="X38" s="21">
        <v>2.6725689017992094E-2</v>
      </c>
      <c r="Y38" s="21">
        <v>133.66815829936195</v>
      </c>
      <c r="Z38" s="21">
        <v>2015.1791512752202</v>
      </c>
      <c r="AA38" s="21">
        <v>133.66815829936195</v>
      </c>
      <c r="AB38" s="21">
        <v>2015.1791512752202</v>
      </c>
    </row>
    <row r="39" spans="1:28">
      <c r="A39" s="30">
        <v>37</v>
      </c>
      <c r="B39" s="30">
        <v>3680</v>
      </c>
      <c r="C39" s="35">
        <v>45.67</v>
      </c>
      <c r="D39" s="31">
        <v>10</v>
      </c>
      <c r="E39" s="35">
        <v>7</v>
      </c>
      <c r="T39" s="21" t="s">
        <v>28</v>
      </c>
      <c r="U39" s="21">
        <v>64.309855728899464</v>
      </c>
      <c r="V39" s="21">
        <v>7.9776729198842551</v>
      </c>
      <c r="W39" s="21">
        <v>8.061229931927631</v>
      </c>
      <c r="X39" s="21">
        <v>1.1614336751516855E-8</v>
      </c>
      <c r="Y39" s="21">
        <v>47.941022981382559</v>
      </c>
      <c r="Z39" s="21">
        <v>80.678688476416369</v>
      </c>
      <c r="AA39" s="21">
        <v>47.941022981382559</v>
      </c>
      <c r="AB39" s="21">
        <v>80.678688476416369</v>
      </c>
    </row>
    <row r="40" spans="1:28" ht="14.25" thickBot="1">
      <c r="A40" s="30">
        <v>38</v>
      </c>
      <c r="B40" s="30">
        <v>5380</v>
      </c>
      <c r="C40" s="35">
        <v>50.43</v>
      </c>
      <c r="D40" s="31">
        <v>3</v>
      </c>
      <c r="E40" s="35">
        <v>10</v>
      </c>
      <c r="T40" s="22" t="s">
        <v>29</v>
      </c>
      <c r="U40" s="22">
        <v>-35.850186975265387</v>
      </c>
      <c r="V40" s="22">
        <v>9.3471414213811581</v>
      </c>
      <c r="W40" s="22">
        <v>-3.8354171996648865</v>
      </c>
      <c r="X40" s="22">
        <v>6.8293170102562807E-4</v>
      </c>
      <c r="Y40" s="22">
        <v>-55.028936985512161</v>
      </c>
      <c r="Z40" s="22">
        <v>-16.671436965018611</v>
      </c>
      <c r="AA40" s="22">
        <v>-55.028936985512161</v>
      </c>
      <c r="AB40" s="22">
        <v>-16.671436965018611</v>
      </c>
    </row>
    <row r="41" spans="1:28">
      <c r="A41" s="30">
        <v>39</v>
      </c>
      <c r="B41" s="30">
        <v>4200</v>
      </c>
      <c r="C41" s="35">
        <v>61.92</v>
      </c>
      <c r="D41" s="31">
        <v>10</v>
      </c>
      <c r="E41" s="35">
        <v>5</v>
      </c>
    </row>
    <row r="42" spans="1:28">
      <c r="A42" s="30">
        <v>40</v>
      </c>
      <c r="B42" s="30">
        <v>880</v>
      </c>
      <c r="C42" s="35">
        <v>19.739999999999998</v>
      </c>
      <c r="D42" s="31">
        <v>39</v>
      </c>
      <c r="E42" s="35">
        <v>3</v>
      </c>
    </row>
    <row r="43" spans="1:28">
      <c r="A43" s="30">
        <v>41</v>
      </c>
      <c r="B43" s="30">
        <v>2980</v>
      </c>
      <c r="C43" s="35">
        <v>36</v>
      </c>
      <c r="D43" s="31">
        <v>2</v>
      </c>
      <c r="E43" s="35">
        <v>8</v>
      </c>
    </row>
    <row r="44" spans="1:28">
      <c r="A44" s="30">
        <v>42</v>
      </c>
      <c r="B44" s="30">
        <v>3580</v>
      </c>
      <c r="C44" s="35">
        <v>56.9</v>
      </c>
      <c r="D44" s="31">
        <v>14</v>
      </c>
      <c r="E44" s="35">
        <v>12</v>
      </c>
    </row>
    <row r="45" spans="1:28">
      <c r="A45" s="30">
        <v>43</v>
      </c>
      <c r="B45" s="30">
        <v>3580</v>
      </c>
      <c r="C45" s="35">
        <v>45.67</v>
      </c>
      <c r="D45" s="31">
        <v>10</v>
      </c>
      <c r="E45" s="35">
        <v>7</v>
      </c>
    </row>
    <row r="46" spans="1:28">
      <c r="A46" s="30">
        <v>44</v>
      </c>
      <c r="B46" s="30">
        <v>3080</v>
      </c>
      <c r="C46" s="35">
        <v>38.549999999999997</v>
      </c>
      <c r="D46" s="31">
        <v>6</v>
      </c>
      <c r="E46" s="35">
        <v>11</v>
      </c>
    </row>
    <row r="47" spans="1:28">
      <c r="A47" s="30">
        <v>45</v>
      </c>
      <c r="B47" s="30">
        <v>3380</v>
      </c>
      <c r="C47" s="35">
        <v>50.61</v>
      </c>
      <c r="D47" s="31">
        <v>45</v>
      </c>
      <c r="E47" s="35">
        <v>4</v>
      </c>
    </row>
    <row r="48" spans="1:28">
      <c r="A48" s="30">
        <v>46</v>
      </c>
      <c r="B48" s="30">
        <v>4180</v>
      </c>
      <c r="C48" s="35">
        <v>80.83</v>
      </c>
      <c r="D48" s="31">
        <v>3</v>
      </c>
      <c r="E48" s="35">
        <v>13</v>
      </c>
    </row>
    <row r="49" spans="1:5">
      <c r="A49" s="30">
        <v>47</v>
      </c>
      <c r="B49" s="30">
        <v>3680</v>
      </c>
      <c r="C49" s="35">
        <v>45.67</v>
      </c>
      <c r="D49" s="31">
        <v>10</v>
      </c>
      <c r="E49" s="35">
        <v>7</v>
      </c>
    </row>
    <row r="50" spans="1:5">
      <c r="A50" s="30">
        <v>48</v>
      </c>
      <c r="B50" s="30">
        <v>4280</v>
      </c>
      <c r="C50" s="35">
        <v>66.38</v>
      </c>
      <c r="D50" s="31">
        <v>11</v>
      </c>
      <c r="E50" s="35">
        <v>5</v>
      </c>
    </row>
    <row r="51" spans="1:5">
      <c r="A51" s="30">
        <v>49</v>
      </c>
      <c r="B51" s="30">
        <v>1240</v>
      </c>
      <c r="C51" s="35">
        <v>28.28</v>
      </c>
      <c r="D51" s="31">
        <v>32</v>
      </c>
      <c r="E51" s="35">
        <v>11</v>
      </c>
    </row>
    <row r="52" spans="1:5">
      <c r="A52" s="30">
        <v>50</v>
      </c>
      <c r="B52" s="30">
        <v>1000</v>
      </c>
      <c r="C52" s="35">
        <v>19.78</v>
      </c>
      <c r="D52" s="31">
        <v>29</v>
      </c>
      <c r="E52" s="35">
        <v>2</v>
      </c>
    </row>
    <row r="53" spans="1:5">
      <c r="A53" s="30">
        <v>51</v>
      </c>
      <c r="B53" s="30">
        <v>700</v>
      </c>
      <c r="C53" s="35">
        <v>14.86</v>
      </c>
      <c r="D53" s="31">
        <v>26</v>
      </c>
      <c r="E53" s="35">
        <v>8</v>
      </c>
    </row>
    <row r="54" spans="1:5">
      <c r="A54" s="30">
        <v>52</v>
      </c>
      <c r="B54" s="30">
        <v>580</v>
      </c>
      <c r="C54" s="35">
        <v>13.5</v>
      </c>
      <c r="D54" s="31">
        <v>26</v>
      </c>
      <c r="E54" s="35">
        <v>13</v>
      </c>
    </row>
    <row r="55" spans="1:5">
      <c r="A55" s="30">
        <v>53</v>
      </c>
      <c r="B55" s="30">
        <v>3580</v>
      </c>
      <c r="C55" s="35">
        <v>45.67</v>
      </c>
      <c r="D55" s="31">
        <v>10</v>
      </c>
      <c r="E55" s="35">
        <v>7</v>
      </c>
    </row>
    <row r="56" spans="1:5">
      <c r="A56" s="30">
        <v>54</v>
      </c>
      <c r="B56" s="30">
        <v>4200</v>
      </c>
      <c r="C56" s="35">
        <v>61.92</v>
      </c>
      <c r="D56" s="31">
        <v>10</v>
      </c>
      <c r="E56" s="35">
        <v>5</v>
      </c>
    </row>
    <row r="57" spans="1:5">
      <c r="A57" s="32">
        <v>55</v>
      </c>
      <c r="B57" s="32">
        <v>3680</v>
      </c>
      <c r="C57" s="36">
        <v>49</v>
      </c>
      <c r="D57" s="34">
        <v>5</v>
      </c>
      <c r="E57" s="36">
        <v>11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5"/>
  <sheetViews>
    <sheetView workbookViewId="0">
      <selection activeCell="C39" sqref="C39"/>
    </sheetView>
  </sheetViews>
  <sheetFormatPr defaultRowHeight="13.5"/>
  <cols>
    <col min="1" max="1" width="17.375" style="68" bestFit="1" customWidth="1"/>
    <col min="2" max="5" width="13.375" style="68" customWidth="1"/>
    <col min="6" max="6" width="13.375" customWidth="1"/>
    <col min="7" max="7" width="22.875" style="68" bestFit="1" customWidth="1"/>
    <col min="8" max="256" width="9" style="68"/>
    <col min="257" max="257" width="17.375" style="68" bestFit="1" customWidth="1"/>
    <col min="258" max="262" width="13.375" style="68" customWidth="1"/>
    <col min="263" max="512" width="9" style="68"/>
    <col min="513" max="513" width="17.375" style="68" bestFit="1" customWidth="1"/>
    <col min="514" max="518" width="13.375" style="68" customWidth="1"/>
    <col min="519" max="768" width="9" style="68"/>
    <col min="769" max="769" width="17.375" style="68" bestFit="1" customWidth="1"/>
    <col min="770" max="774" width="13.375" style="68" customWidth="1"/>
    <col min="775" max="1024" width="9" style="68"/>
    <col min="1025" max="1025" width="17.375" style="68" bestFit="1" customWidth="1"/>
    <col min="1026" max="1030" width="13.375" style="68" customWidth="1"/>
    <col min="1031" max="1280" width="9" style="68"/>
    <col min="1281" max="1281" width="17.375" style="68" bestFit="1" customWidth="1"/>
    <col min="1282" max="1286" width="13.375" style="68" customWidth="1"/>
    <col min="1287" max="1536" width="9" style="68"/>
    <col min="1537" max="1537" width="17.375" style="68" bestFit="1" customWidth="1"/>
    <col min="1538" max="1542" width="13.375" style="68" customWidth="1"/>
    <col min="1543" max="1792" width="9" style="68"/>
    <col min="1793" max="1793" width="17.375" style="68" bestFit="1" customWidth="1"/>
    <col min="1794" max="1798" width="13.375" style="68" customWidth="1"/>
    <col min="1799" max="2048" width="9" style="68"/>
    <col min="2049" max="2049" width="17.375" style="68" bestFit="1" customWidth="1"/>
    <col min="2050" max="2054" width="13.375" style="68" customWidth="1"/>
    <col min="2055" max="2304" width="9" style="68"/>
    <col min="2305" max="2305" width="17.375" style="68" bestFit="1" customWidth="1"/>
    <col min="2306" max="2310" width="13.375" style="68" customWidth="1"/>
    <col min="2311" max="2560" width="9" style="68"/>
    <col min="2561" max="2561" width="17.375" style="68" bestFit="1" customWidth="1"/>
    <col min="2562" max="2566" width="13.375" style="68" customWidth="1"/>
    <col min="2567" max="2816" width="9" style="68"/>
    <col min="2817" max="2817" width="17.375" style="68" bestFit="1" customWidth="1"/>
    <col min="2818" max="2822" width="13.375" style="68" customWidth="1"/>
    <col min="2823" max="3072" width="9" style="68"/>
    <col min="3073" max="3073" width="17.375" style="68" bestFit="1" customWidth="1"/>
    <col min="3074" max="3078" width="13.375" style="68" customWidth="1"/>
    <col min="3079" max="3328" width="9" style="68"/>
    <col min="3329" max="3329" width="17.375" style="68" bestFit="1" customWidth="1"/>
    <col min="3330" max="3334" width="13.375" style="68" customWidth="1"/>
    <col min="3335" max="3584" width="9" style="68"/>
    <col min="3585" max="3585" width="17.375" style="68" bestFit="1" customWidth="1"/>
    <col min="3586" max="3590" width="13.375" style="68" customWidth="1"/>
    <col min="3591" max="3840" width="9" style="68"/>
    <col min="3841" max="3841" width="17.375" style="68" bestFit="1" customWidth="1"/>
    <col min="3842" max="3846" width="13.375" style="68" customWidth="1"/>
    <col min="3847" max="4096" width="9" style="68"/>
    <col min="4097" max="4097" width="17.375" style="68" bestFit="1" customWidth="1"/>
    <col min="4098" max="4102" width="13.375" style="68" customWidth="1"/>
    <col min="4103" max="4352" width="9" style="68"/>
    <col min="4353" max="4353" width="17.375" style="68" bestFit="1" customWidth="1"/>
    <col min="4354" max="4358" width="13.375" style="68" customWidth="1"/>
    <col min="4359" max="4608" width="9" style="68"/>
    <col min="4609" max="4609" width="17.375" style="68" bestFit="1" customWidth="1"/>
    <col min="4610" max="4614" width="13.375" style="68" customWidth="1"/>
    <col min="4615" max="4864" width="9" style="68"/>
    <col min="4865" max="4865" width="17.375" style="68" bestFit="1" customWidth="1"/>
    <col min="4866" max="4870" width="13.375" style="68" customWidth="1"/>
    <col min="4871" max="5120" width="9" style="68"/>
    <col min="5121" max="5121" width="17.375" style="68" bestFit="1" customWidth="1"/>
    <col min="5122" max="5126" width="13.375" style="68" customWidth="1"/>
    <col min="5127" max="5376" width="9" style="68"/>
    <col min="5377" max="5377" width="17.375" style="68" bestFit="1" customWidth="1"/>
    <col min="5378" max="5382" width="13.375" style="68" customWidth="1"/>
    <col min="5383" max="5632" width="9" style="68"/>
    <col min="5633" max="5633" width="17.375" style="68" bestFit="1" customWidth="1"/>
    <col min="5634" max="5638" width="13.375" style="68" customWidth="1"/>
    <col min="5639" max="5888" width="9" style="68"/>
    <col min="5889" max="5889" width="17.375" style="68" bestFit="1" customWidth="1"/>
    <col min="5890" max="5894" width="13.375" style="68" customWidth="1"/>
    <col min="5895" max="6144" width="9" style="68"/>
    <col min="6145" max="6145" width="17.375" style="68" bestFit="1" customWidth="1"/>
    <col min="6146" max="6150" width="13.375" style="68" customWidth="1"/>
    <col min="6151" max="6400" width="9" style="68"/>
    <col min="6401" max="6401" width="17.375" style="68" bestFit="1" customWidth="1"/>
    <col min="6402" max="6406" width="13.375" style="68" customWidth="1"/>
    <col min="6407" max="6656" width="9" style="68"/>
    <col min="6657" max="6657" width="17.375" style="68" bestFit="1" customWidth="1"/>
    <col min="6658" max="6662" width="13.375" style="68" customWidth="1"/>
    <col min="6663" max="6912" width="9" style="68"/>
    <col min="6913" max="6913" width="17.375" style="68" bestFit="1" customWidth="1"/>
    <col min="6914" max="6918" width="13.375" style="68" customWidth="1"/>
    <col min="6919" max="7168" width="9" style="68"/>
    <col min="7169" max="7169" width="17.375" style="68" bestFit="1" customWidth="1"/>
    <col min="7170" max="7174" width="13.375" style="68" customWidth="1"/>
    <col min="7175" max="7424" width="9" style="68"/>
    <col min="7425" max="7425" width="17.375" style="68" bestFit="1" customWidth="1"/>
    <col min="7426" max="7430" width="13.375" style="68" customWidth="1"/>
    <col min="7431" max="7680" width="9" style="68"/>
    <col min="7681" max="7681" width="17.375" style="68" bestFit="1" customWidth="1"/>
    <col min="7682" max="7686" width="13.375" style="68" customWidth="1"/>
    <col min="7687" max="7936" width="9" style="68"/>
    <col min="7937" max="7937" width="17.375" style="68" bestFit="1" customWidth="1"/>
    <col min="7938" max="7942" width="13.375" style="68" customWidth="1"/>
    <col min="7943" max="8192" width="9" style="68"/>
    <col min="8193" max="8193" width="17.375" style="68" bestFit="1" customWidth="1"/>
    <col min="8194" max="8198" width="13.375" style="68" customWidth="1"/>
    <col min="8199" max="8448" width="9" style="68"/>
    <col min="8449" max="8449" width="17.375" style="68" bestFit="1" customWidth="1"/>
    <col min="8450" max="8454" width="13.375" style="68" customWidth="1"/>
    <col min="8455" max="8704" width="9" style="68"/>
    <col min="8705" max="8705" width="17.375" style="68" bestFit="1" customWidth="1"/>
    <col min="8706" max="8710" width="13.375" style="68" customWidth="1"/>
    <col min="8711" max="8960" width="9" style="68"/>
    <col min="8961" max="8961" width="17.375" style="68" bestFit="1" customWidth="1"/>
    <col min="8962" max="8966" width="13.375" style="68" customWidth="1"/>
    <col min="8967" max="9216" width="9" style="68"/>
    <col min="9217" max="9217" width="17.375" style="68" bestFit="1" customWidth="1"/>
    <col min="9218" max="9222" width="13.375" style="68" customWidth="1"/>
    <col min="9223" max="9472" width="9" style="68"/>
    <col min="9473" max="9473" width="17.375" style="68" bestFit="1" customWidth="1"/>
    <col min="9474" max="9478" width="13.375" style="68" customWidth="1"/>
    <col min="9479" max="9728" width="9" style="68"/>
    <col min="9729" max="9729" width="17.375" style="68" bestFit="1" customWidth="1"/>
    <col min="9730" max="9734" width="13.375" style="68" customWidth="1"/>
    <col min="9735" max="9984" width="9" style="68"/>
    <col min="9985" max="9985" width="17.375" style="68" bestFit="1" customWidth="1"/>
    <col min="9986" max="9990" width="13.375" style="68" customWidth="1"/>
    <col min="9991" max="10240" width="9" style="68"/>
    <col min="10241" max="10241" width="17.375" style="68" bestFit="1" customWidth="1"/>
    <col min="10242" max="10246" width="13.375" style="68" customWidth="1"/>
    <col min="10247" max="10496" width="9" style="68"/>
    <col min="10497" max="10497" width="17.375" style="68" bestFit="1" customWidth="1"/>
    <col min="10498" max="10502" width="13.375" style="68" customWidth="1"/>
    <col min="10503" max="10752" width="9" style="68"/>
    <col min="10753" max="10753" width="17.375" style="68" bestFit="1" customWidth="1"/>
    <col min="10754" max="10758" width="13.375" style="68" customWidth="1"/>
    <col min="10759" max="11008" width="9" style="68"/>
    <col min="11009" max="11009" width="17.375" style="68" bestFit="1" customWidth="1"/>
    <col min="11010" max="11014" width="13.375" style="68" customWidth="1"/>
    <col min="11015" max="11264" width="9" style="68"/>
    <col min="11265" max="11265" width="17.375" style="68" bestFit="1" customWidth="1"/>
    <col min="11266" max="11270" width="13.375" style="68" customWidth="1"/>
    <col min="11271" max="11520" width="9" style="68"/>
    <col min="11521" max="11521" width="17.375" style="68" bestFit="1" customWidth="1"/>
    <col min="11522" max="11526" width="13.375" style="68" customWidth="1"/>
    <col min="11527" max="11776" width="9" style="68"/>
    <col min="11777" max="11777" width="17.375" style="68" bestFit="1" customWidth="1"/>
    <col min="11778" max="11782" width="13.375" style="68" customWidth="1"/>
    <col min="11783" max="12032" width="9" style="68"/>
    <col min="12033" max="12033" width="17.375" style="68" bestFit="1" customWidth="1"/>
    <col min="12034" max="12038" width="13.375" style="68" customWidth="1"/>
    <col min="12039" max="12288" width="9" style="68"/>
    <col min="12289" max="12289" width="17.375" style="68" bestFit="1" customWidth="1"/>
    <col min="12290" max="12294" width="13.375" style="68" customWidth="1"/>
    <col min="12295" max="12544" width="9" style="68"/>
    <col min="12545" max="12545" width="17.375" style="68" bestFit="1" customWidth="1"/>
    <col min="12546" max="12550" width="13.375" style="68" customWidth="1"/>
    <col min="12551" max="12800" width="9" style="68"/>
    <col min="12801" max="12801" width="17.375" style="68" bestFit="1" customWidth="1"/>
    <col min="12802" max="12806" width="13.375" style="68" customWidth="1"/>
    <col min="12807" max="13056" width="9" style="68"/>
    <col min="13057" max="13057" width="17.375" style="68" bestFit="1" customWidth="1"/>
    <col min="13058" max="13062" width="13.375" style="68" customWidth="1"/>
    <col min="13063" max="13312" width="9" style="68"/>
    <col min="13313" max="13313" width="17.375" style="68" bestFit="1" customWidth="1"/>
    <col min="13314" max="13318" width="13.375" style="68" customWidth="1"/>
    <col min="13319" max="13568" width="9" style="68"/>
    <col min="13569" max="13569" width="17.375" style="68" bestFit="1" customWidth="1"/>
    <col min="13570" max="13574" width="13.375" style="68" customWidth="1"/>
    <col min="13575" max="13824" width="9" style="68"/>
    <col min="13825" max="13825" width="17.375" style="68" bestFit="1" customWidth="1"/>
    <col min="13826" max="13830" width="13.375" style="68" customWidth="1"/>
    <col min="13831" max="14080" width="9" style="68"/>
    <col min="14081" max="14081" width="17.375" style="68" bestFit="1" customWidth="1"/>
    <col min="14082" max="14086" width="13.375" style="68" customWidth="1"/>
    <col min="14087" max="14336" width="9" style="68"/>
    <col min="14337" max="14337" width="17.375" style="68" bestFit="1" customWidth="1"/>
    <col min="14338" max="14342" width="13.375" style="68" customWidth="1"/>
    <col min="14343" max="14592" width="9" style="68"/>
    <col min="14593" max="14593" width="17.375" style="68" bestFit="1" customWidth="1"/>
    <col min="14594" max="14598" width="13.375" style="68" customWidth="1"/>
    <col min="14599" max="14848" width="9" style="68"/>
    <col min="14849" max="14849" width="17.375" style="68" bestFit="1" customWidth="1"/>
    <col min="14850" max="14854" width="13.375" style="68" customWidth="1"/>
    <col min="14855" max="15104" width="9" style="68"/>
    <col min="15105" max="15105" width="17.375" style="68" bestFit="1" customWidth="1"/>
    <col min="15106" max="15110" width="13.375" style="68" customWidth="1"/>
    <col min="15111" max="15360" width="9" style="68"/>
    <col min="15361" max="15361" width="17.375" style="68" bestFit="1" customWidth="1"/>
    <col min="15362" max="15366" width="13.375" style="68" customWidth="1"/>
    <col min="15367" max="15616" width="9" style="68"/>
    <col min="15617" max="15617" width="17.375" style="68" bestFit="1" customWidth="1"/>
    <col min="15618" max="15622" width="13.375" style="68" customWidth="1"/>
    <col min="15623" max="15872" width="9" style="68"/>
    <col min="15873" max="15873" width="17.375" style="68" bestFit="1" customWidth="1"/>
    <col min="15874" max="15878" width="13.375" style="68" customWidth="1"/>
    <col min="15879" max="16128" width="9" style="68"/>
    <col min="16129" max="16129" width="17.375" style="68" bestFit="1" customWidth="1"/>
    <col min="16130" max="16134" width="13.375" style="68" customWidth="1"/>
    <col min="16135" max="16384" width="9" style="68"/>
  </cols>
  <sheetData>
    <row r="1" spans="1:21">
      <c r="G1"/>
      <c r="H1"/>
      <c r="I1"/>
      <c r="J1"/>
      <c r="K1"/>
    </row>
    <row r="2" spans="1:21" ht="27.75" thickBot="1">
      <c r="A2" s="66"/>
      <c r="B2" s="67" t="s">
        <v>111</v>
      </c>
      <c r="C2" s="67" t="s">
        <v>110</v>
      </c>
      <c r="D2" s="67" t="s">
        <v>108</v>
      </c>
      <c r="E2" s="67" t="s">
        <v>68</v>
      </c>
      <c r="G2"/>
      <c r="H2"/>
      <c r="I2"/>
      <c r="J2"/>
      <c r="K2"/>
    </row>
    <row r="3" spans="1:21">
      <c r="A3" s="69" t="s">
        <v>69</v>
      </c>
      <c r="B3" s="69">
        <v>77.899000000000001</v>
      </c>
      <c r="C3" s="69">
        <v>21126</v>
      </c>
      <c r="D3" s="69">
        <v>2.5</v>
      </c>
      <c r="E3" s="69">
        <v>8.4</v>
      </c>
      <c r="G3" t="s">
        <v>113</v>
      </c>
      <c r="H3"/>
      <c r="I3"/>
      <c r="J3"/>
      <c r="K3"/>
      <c r="L3"/>
      <c r="M3" t="s">
        <v>27</v>
      </c>
      <c r="N3"/>
      <c r="O3"/>
      <c r="P3"/>
      <c r="Q3"/>
      <c r="R3"/>
      <c r="S3"/>
      <c r="T3"/>
      <c r="U3"/>
    </row>
    <row r="4" spans="1:21" ht="14.25" thickBot="1">
      <c r="A4" s="69" t="s">
        <v>70</v>
      </c>
      <c r="B4" s="69">
        <v>76.715999999999994</v>
      </c>
      <c r="C4" s="69">
        <v>30137</v>
      </c>
      <c r="D4" s="69">
        <v>2.7</v>
      </c>
      <c r="E4" s="69">
        <v>4.0999999999999996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1:21">
      <c r="A5" s="69" t="s">
        <v>71</v>
      </c>
      <c r="B5" s="69">
        <v>68.956000000000003</v>
      </c>
      <c r="C5" s="69">
        <v>398.32</v>
      </c>
      <c r="D5" s="69">
        <v>3.9247000000000001</v>
      </c>
      <c r="E5" s="69">
        <v>0.9</v>
      </c>
      <c r="G5" s="24" t="s">
        <v>8</v>
      </c>
      <c r="H5" s="24"/>
      <c r="I5"/>
      <c r="J5"/>
      <c r="K5"/>
      <c r="L5"/>
      <c r="M5" s="24" t="s">
        <v>8</v>
      </c>
      <c r="N5" s="24"/>
      <c r="O5"/>
      <c r="P5"/>
      <c r="Q5"/>
      <c r="R5"/>
      <c r="S5"/>
      <c r="T5"/>
      <c r="U5"/>
    </row>
    <row r="6" spans="1:21">
      <c r="A6" s="69" t="s">
        <v>72</v>
      </c>
      <c r="B6" s="69">
        <v>77.236999999999995</v>
      </c>
      <c r="C6" s="69">
        <v>27567</v>
      </c>
      <c r="D6" s="69">
        <v>3.5</v>
      </c>
      <c r="E6" s="69">
        <v>9.5</v>
      </c>
      <c r="G6" s="21" t="s">
        <v>122</v>
      </c>
      <c r="H6" s="25">
        <v>0.55839197798319828</v>
      </c>
      <c r="I6"/>
      <c r="J6"/>
      <c r="K6"/>
      <c r="L6"/>
      <c r="M6" s="21" t="s">
        <v>121</v>
      </c>
      <c r="N6" s="21">
        <v>0.74725630006256771</v>
      </c>
      <c r="O6"/>
      <c r="P6"/>
      <c r="Q6"/>
      <c r="R6"/>
      <c r="S6"/>
      <c r="T6"/>
      <c r="U6"/>
    </row>
    <row r="7" spans="1:21">
      <c r="A7" s="69" t="s">
        <v>73</v>
      </c>
      <c r="B7" s="69">
        <v>66.875</v>
      </c>
      <c r="C7" s="69">
        <v>4473.7</v>
      </c>
      <c r="D7" s="69">
        <v>1.31</v>
      </c>
      <c r="E7" s="69">
        <v>7</v>
      </c>
      <c r="G7" s="21" t="s">
        <v>123</v>
      </c>
      <c r="H7" s="25">
        <v>0.53241503551162173</v>
      </c>
      <c r="I7"/>
      <c r="J7"/>
      <c r="K7"/>
      <c r="L7"/>
      <c r="M7" s="21" t="s">
        <v>122</v>
      </c>
      <c r="N7" s="21">
        <v>0.55839197798319828</v>
      </c>
      <c r="O7"/>
      <c r="P7"/>
      <c r="Q7"/>
      <c r="R7"/>
      <c r="S7"/>
      <c r="T7"/>
      <c r="U7"/>
    </row>
    <row r="8" spans="1:21" ht="14.25" thickBot="1">
      <c r="A8" s="69" t="s">
        <v>74</v>
      </c>
      <c r="B8" s="69">
        <v>70.905000000000001</v>
      </c>
      <c r="C8" s="69">
        <v>1421</v>
      </c>
      <c r="D8" s="69">
        <v>3.4581</v>
      </c>
      <c r="E8" s="69">
        <v>13.5</v>
      </c>
      <c r="G8" s="22" t="s">
        <v>10</v>
      </c>
      <c r="H8" s="22">
        <v>37</v>
      </c>
      <c r="I8"/>
      <c r="J8"/>
      <c r="K8"/>
      <c r="L8"/>
      <c r="M8" s="21" t="s">
        <v>123</v>
      </c>
      <c r="N8" s="21">
        <v>0.53241503551162173</v>
      </c>
      <c r="O8"/>
      <c r="P8"/>
      <c r="Q8"/>
      <c r="R8"/>
      <c r="S8"/>
      <c r="T8"/>
      <c r="U8"/>
    </row>
    <row r="9" spans="1:21" ht="14.25" thickBot="1">
      <c r="A9" s="69" t="s">
        <v>75</v>
      </c>
      <c r="B9" s="69">
        <v>78.218000000000004</v>
      </c>
      <c r="C9" s="69">
        <v>19919</v>
      </c>
      <c r="D9" s="69">
        <v>2.1</v>
      </c>
      <c r="E9" s="69">
        <v>9.6</v>
      </c>
      <c r="G9"/>
      <c r="H9"/>
      <c r="I9"/>
      <c r="J9"/>
      <c r="K9"/>
      <c r="L9"/>
      <c r="M9" s="21" t="s">
        <v>9</v>
      </c>
      <c r="N9" s="21">
        <v>3.9929915880543319</v>
      </c>
      <c r="O9"/>
      <c r="P9"/>
      <c r="Q9"/>
      <c r="R9"/>
      <c r="S9"/>
      <c r="T9"/>
      <c r="U9"/>
    </row>
    <row r="10" spans="1:21" ht="14.25" thickBot="1">
      <c r="A10" s="69" t="s">
        <v>76</v>
      </c>
      <c r="B10" s="69">
        <v>74.887</v>
      </c>
      <c r="C10" s="69">
        <v>4858.2</v>
      </c>
      <c r="D10" s="69">
        <v>1.08</v>
      </c>
      <c r="E10" s="69">
        <v>5.4</v>
      </c>
      <c r="G10" s="23"/>
      <c r="H10" s="23" t="s">
        <v>11</v>
      </c>
      <c r="I10" s="23" t="s">
        <v>9</v>
      </c>
      <c r="J10" s="23" t="s">
        <v>12</v>
      </c>
      <c r="K10" s="23" t="s">
        <v>13</v>
      </c>
      <c r="L10"/>
      <c r="M10" s="22" t="s">
        <v>10</v>
      </c>
      <c r="N10" s="22">
        <v>37</v>
      </c>
      <c r="O10"/>
      <c r="P10"/>
      <c r="Q10"/>
      <c r="R10"/>
      <c r="S10"/>
      <c r="T10"/>
      <c r="U10"/>
    </row>
    <row r="11" spans="1:21">
      <c r="A11" s="69" t="s">
        <v>77</v>
      </c>
      <c r="B11" s="69">
        <v>69.397999999999996</v>
      </c>
      <c r="C11" s="69">
        <v>630.37</v>
      </c>
      <c r="D11" s="69">
        <v>1.59</v>
      </c>
      <c r="E11" s="69">
        <v>3</v>
      </c>
      <c r="G11" s="21" t="s">
        <v>14</v>
      </c>
      <c r="H11" s="25">
        <v>65.666423557662057</v>
      </c>
      <c r="I11" s="25">
        <v>1.6599715030371869</v>
      </c>
      <c r="J11" s="25">
        <v>39.558765579719108</v>
      </c>
      <c r="K11" s="25">
        <v>5.1004861742609561E-30</v>
      </c>
      <c r="L11"/>
      <c r="M11"/>
      <c r="N11"/>
      <c r="O11"/>
      <c r="P11"/>
      <c r="Q11"/>
      <c r="R11"/>
      <c r="S11"/>
      <c r="T11"/>
      <c r="U11"/>
    </row>
    <row r="12" spans="1:21" ht="14.25" thickBot="1">
      <c r="A12" s="69" t="s">
        <v>78</v>
      </c>
      <c r="B12" s="69">
        <v>69.846000000000004</v>
      </c>
      <c r="C12" s="69">
        <v>2403.1</v>
      </c>
      <c r="D12" s="69">
        <v>0.99</v>
      </c>
      <c r="E12" s="69">
        <v>12</v>
      </c>
      <c r="G12" s="21" t="s">
        <v>109</v>
      </c>
      <c r="H12" s="61">
        <v>3.1903408599560365E-4</v>
      </c>
      <c r="I12" s="25">
        <v>5.7261665064222572E-5</v>
      </c>
      <c r="J12" s="25">
        <v>5.571512557970272</v>
      </c>
      <c r="K12" s="25">
        <v>3.1054591463787838E-6</v>
      </c>
      <c r="L12"/>
      <c r="M12" t="s">
        <v>124</v>
      </c>
      <c r="N12"/>
      <c r="O12"/>
      <c r="P12"/>
      <c r="Q12"/>
      <c r="R12"/>
      <c r="S12"/>
      <c r="T12"/>
      <c r="U12"/>
    </row>
    <row r="13" spans="1:21" ht="14.25" thickBot="1">
      <c r="A13" s="69" t="s">
        <v>79</v>
      </c>
      <c r="B13" s="69">
        <v>73.366</v>
      </c>
      <c r="C13" s="69">
        <v>5260.4</v>
      </c>
      <c r="D13" s="69">
        <v>3</v>
      </c>
      <c r="E13" s="69">
        <v>3.9</v>
      </c>
      <c r="G13" s="22" t="s">
        <v>116</v>
      </c>
      <c r="H13" s="26">
        <v>1.2360354532746298</v>
      </c>
      <c r="I13" s="26">
        <v>0.65817953452473821</v>
      </c>
      <c r="J13" s="26">
        <v>1.8779609338159577</v>
      </c>
      <c r="K13" s="26">
        <v>6.8985568797519395E-2</v>
      </c>
      <c r="L13"/>
      <c r="M13" s="23"/>
      <c r="N13" s="23" t="s">
        <v>128</v>
      </c>
      <c r="O13" s="23" t="s">
        <v>129</v>
      </c>
      <c r="P13" s="23" t="s">
        <v>130</v>
      </c>
      <c r="Q13" s="23" t="s">
        <v>131</v>
      </c>
      <c r="R13" s="23" t="s">
        <v>132</v>
      </c>
      <c r="S13"/>
      <c r="T13"/>
      <c r="U13"/>
    </row>
    <row r="14" spans="1:21">
      <c r="A14" s="69" t="s">
        <v>80</v>
      </c>
      <c r="B14" s="69">
        <v>68.055000000000007</v>
      </c>
      <c r="C14" s="69">
        <v>1780.3</v>
      </c>
      <c r="D14" s="69">
        <v>1.33</v>
      </c>
      <c r="E14" s="69">
        <v>10.4</v>
      </c>
      <c r="G14"/>
      <c r="H14"/>
      <c r="I14"/>
      <c r="J14"/>
      <c r="K14"/>
      <c r="L14"/>
      <c r="M14" s="21" t="s">
        <v>125</v>
      </c>
      <c r="N14" s="21">
        <v>2</v>
      </c>
      <c r="O14" s="21">
        <v>685.45338285354069</v>
      </c>
      <c r="P14" s="21">
        <v>342.72669142677034</v>
      </c>
      <c r="Q14" s="21">
        <v>21.495677506857447</v>
      </c>
      <c r="R14" s="21">
        <v>9.2390691423393784E-7</v>
      </c>
      <c r="S14"/>
      <c r="T14"/>
      <c r="U14"/>
    </row>
    <row r="15" spans="1:21">
      <c r="A15" s="69" t="s">
        <v>81</v>
      </c>
      <c r="B15" s="69">
        <v>65.340999999999994</v>
      </c>
      <c r="C15" s="69">
        <v>1065.8</v>
      </c>
      <c r="D15" s="69">
        <v>1.84</v>
      </c>
      <c r="E15" s="69">
        <v>11.3</v>
      </c>
      <c r="G15"/>
      <c r="H15"/>
      <c r="I15"/>
      <c r="J15"/>
      <c r="K15"/>
      <c r="L15"/>
      <c r="M15" s="21" t="s">
        <v>126</v>
      </c>
      <c r="N15" s="21">
        <v>34</v>
      </c>
      <c r="O15" s="21">
        <v>542.09538195727032</v>
      </c>
      <c r="P15" s="21">
        <v>15.943981822272656</v>
      </c>
      <c r="Q15" s="21"/>
      <c r="R15" s="21"/>
      <c r="S15"/>
      <c r="T15"/>
      <c r="U15"/>
    </row>
    <row r="16" spans="1:21" ht="14.25" thickBot="1">
      <c r="A16" s="69" t="s">
        <v>82</v>
      </c>
      <c r="B16" s="69">
        <v>76.41</v>
      </c>
      <c r="C16" s="69">
        <v>26304</v>
      </c>
      <c r="D16" s="69">
        <v>2.8</v>
      </c>
      <c r="E16" s="69">
        <v>14.6</v>
      </c>
      <c r="G16"/>
      <c r="H16"/>
      <c r="I16"/>
      <c r="J16"/>
      <c r="K16"/>
      <c r="L16"/>
      <c r="M16" s="22" t="s">
        <v>127</v>
      </c>
      <c r="N16" s="22">
        <v>36</v>
      </c>
      <c r="O16" s="22">
        <v>1227.548764810811</v>
      </c>
      <c r="P16" s="22"/>
      <c r="Q16" s="22"/>
      <c r="R16" s="22"/>
      <c r="S16"/>
      <c r="T16"/>
      <c r="U16"/>
    </row>
    <row r="17" spans="1:21" ht="14.25" thickBot="1">
      <c r="A17" s="69" t="s">
        <v>83</v>
      </c>
      <c r="B17" s="69">
        <v>77.783000000000001</v>
      </c>
      <c r="C17" s="69">
        <v>27061</v>
      </c>
      <c r="D17" s="69">
        <v>3.2</v>
      </c>
      <c r="E17" s="69">
        <v>12.1</v>
      </c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>
      <c r="A18" s="69" t="s">
        <v>84</v>
      </c>
      <c r="B18" s="69">
        <v>76.212999999999994</v>
      </c>
      <c r="C18" s="69">
        <v>30241</v>
      </c>
      <c r="D18" s="69">
        <v>3.1</v>
      </c>
      <c r="E18" s="69">
        <v>8.9</v>
      </c>
      <c r="G18" t="s">
        <v>114</v>
      </c>
      <c r="H18"/>
      <c r="I18"/>
      <c r="J18"/>
      <c r="K18"/>
      <c r="L18"/>
      <c r="M18" s="23"/>
      <c r="N18" s="23" t="s">
        <v>11</v>
      </c>
      <c r="O18" s="23" t="s">
        <v>9</v>
      </c>
      <c r="P18" s="23" t="s">
        <v>12</v>
      </c>
      <c r="Q18" s="23" t="s">
        <v>13</v>
      </c>
      <c r="R18" s="23" t="s">
        <v>133</v>
      </c>
      <c r="S18" s="23" t="s">
        <v>134</v>
      </c>
      <c r="T18" s="23" t="s">
        <v>135</v>
      </c>
      <c r="U18" s="23" t="s">
        <v>136</v>
      </c>
    </row>
    <row r="19" spans="1:21" ht="14.25" thickBot="1">
      <c r="A19" s="69" t="s">
        <v>85</v>
      </c>
      <c r="B19" s="69">
        <v>77.537999999999997</v>
      </c>
      <c r="C19" s="69">
        <v>11488</v>
      </c>
      <c r="D19" s="69">
        <v>3.9</v>
      </c>
      <c r="E19" s="69">
        <v>9.6999999999999993</v>
      </c>
      <c r="G19"/>
      <c r="H19"/>
      <c r="I19"/>
      <c r="J19"/>
      <c r="K19"/>
      <c r="L19"/>
      <c r="M19" s="21" t="s">
        <v>14</v>
      </c>
      <c r="N19" s="21">
        <v>65.666423557662057</v>
      </c>
      <c r="O19" s="21">
        <v>1.6599715030371869</v>
      </c>
      <c r="P19" s="21">
        <v>39.558765579719108</v>
      </c>
      <c r="Q19" s="21">
        <v>5.1004861742609561E-30</v>
      </c>
      <c r="R19" s="21">
        <v>62.29295558499085</v>
      </c>
      <c r="S19" s="21">
        <v>69.039891530333264</v>
      </c>
      <c r="T19" s="21">
        <v>62.29295558499085</v>
      </c>
      <c r="U19" s="21">
        <v>69.039891530333264</v>
      </c>
    </row>
    <row r="20" spans="1:21">
      <c r="A20" s="69" t="s">
        <v>86</v>
      </c>
      <c r="B20" s="69">
        <v>69.787999999999997</v>
      </c>
      <c r="C20" s="69">
        <v>4441.2</v>
      </c>
      <c r="D20" s="69">
        <v>3</v>
      </c>
      <c r="E20" s="69">
        <v>9.9</v>
      </c>
      <c r="G20" s="24" t="s">
        <v>8</v>
      </c>
      <c r="H20" s="24"/>
      <c r="I20"/>
      <c r="J20"/>
      <c r="K20"/>
      <c r="L20"/>
      <c r="M20" s="21" t="s">
        <v>109</v>
      </c>
      <c r="N20" s="21">
        <v>3.1903408599560365E-4</v>
      </c>
      <c r="O20" s="21">
        <v>5.7261665064222572E-5</v>
      </c>
      <c r="P20" s="21">
        <v>5.571512557970272</v>
      </c>
      <c r="Q20" s="21">
        <v>3.1054591463787838E-6</v>
      </c>
      <c r="R20" s="21">
        <v>2.0266438157444708E-4</v>
      </c>
      <c r="S20" s="21">
        <v>4.3540379041676021E-4</v>
      </c>
      <c r="T20" s="21">
        <v>2.0266438157444708E-4</v>
      </c>
      <c r="U20" s="21">
        <v>4.3540379041676021E-4</v>
      </c>
    </row>
    <row r="21" spans="1:21" ht="14.25" thickBot="1">
      <c r="A21" s="69" t="s">
        <v>87</v>
      </c>
      <c r="B21" s="69">
        <v>75.834000000000003</v>
      </c>
      <c r="C21" s="69">
        <v>19778</v>
      </c>
      <c r="D21" s="69">
        <v>2.1</v>
      </c>
      <c r="E21" s="69">
        <v>12</v>
      </c>
      <c r="G21" s="21" t="s">
        <v>115</v>
      </c>
      <c r="H21" s="25">
        <v>0.56428397914659056</v>
      </c>
      <c r="I21"/>
      <c r="J21"/>
      <c r="K21"/>
      <c r="L21"/>
      <c r="M21" s="22" t="s">
        <v>107</v>
      </c>
      <c r="N21" s="22">
        <v>1.2360354532746298</v>
      </c>
      <c r="O21" s="22">
        <v>0.65817953452473821</v>
      </c>
      <c r="P21" s="22">
        <v>1.8779609338159577</v>
      </c>
      <c r="Q21" s="22">
        <v>6.8985568797519395E-2</v>
      </c>
      <c r="R21" s="22">
        <v>-0.10154629190856146</v>
      </c>
      <c r="S21" s="22">
        <v>2.5736171984578213</v>
      </c>
      <c r="T21" s="22">
        <v>-0.10154629190856146</v>
      </c>
      <c r="U21" s="22">
        <v>2.5736171984578213</v>
      </c>
    </row>
    <row r="22" spans="1:21">
      <c r="A22" s="69" t="s">
        <v>88</v>
      </c>
      <c r="B22" s="69">
        <v>77.807000000000002</v>
      </c>
      <c r="C22" s="69">
        <v>19331</v>
      </c>
      <c r="D22" s="69">
        <v>3.9</v>
      </c>
      <c r="E22" s="69">
        <v>11.5</v>
      </c>
      <c r="G22" s="21" t="s">
        <v>123</v>
      </c>
      <c r="H22" s="25">
        <v>0.52467343179628068</v>
      </c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14.25" thickBot="1">
      <c r="A23" s="69" t="s">
        <v>89</v>
      </c>
      <c r="B23" s="69">
        <v>79.536000000000001</v>
      </c>
      <c r="C23" s="69">
        <v>43619</v>
      </c>
      <c r="D23" s="69">
        <v>1.8</v>
      </c>
      <c r="E23" s="69">
        <v>3.4</v>
      </c>
      <c r="G23" s="22" t="s">
        <v>10</v>
      </c>
      <c r="H23" s="22">
        <v>37</v>
      </c>
      <c r="I23"/>
      <c r="J23"/>
      <c r="K23"/>
      <c r="L23"/>
      <c r="M23" t="s">
        <v>27</v>
      </c>
      <c r="N23"/>
      <c r="O23"/>
      <c r="P23"/>
      <c r="Q23"/>
      <c r="R23"/>
      <c r="S23"/>
      <c r="T23"/>
      <c r="U23"/>
    </row>
    <row r="24" spans="1:21" ht="14.25" thickBot="1">
      <c r="A24" s="69" t="s">
        <v>90</v>
      </c>
      <c r="B24" s="69">
        <v>71.771000000000001</v>
      </c>
      <c r="C24" s="69">
        <v>11472</v>
      </c>
      <c r="D24" s="69">
        <v>1.1000000000000001</v>
      </c>
      <c r="E24" s="69">
        <v>2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>
      <c r="A25" s="69" t="s">
        <v>91</v>
      </c>
      <c r="B25" s="69">
        <v>72.027000000000001</v>
      </c>
      <c r="C25" s="69">
        <v>3250.6</v>
      </c>
      <c r="D25" s="69">
        <v>1.3</v>
      </c>
      <c r="E25" s="69">
        <v>4.3</v>
      </c>
      <c r="G25" s="23"/>
      <c r="H25" s="23" t="s">
        <v>11</v>
      </c>
      <c r="I25" s="23" t="s">
        <v>9</v>
      </c>
      <c r="J25" s="23" t="s">
        <v>12</v>
      </c>
      <c r="K25" s="23" t="s">
        <v>13</v>
      </c>
      <c r="L25"/>
      <c r="M25" s="24" t="s">
        <v>8</v>
      </c>
      <c r="N25" s="24"/>
      <c r="O25"/>
      <c r="P25"/>
      <c r="Q25"/>
      <c r="R25"/>
      <c r="S25"/>
      <c r="T25"/>
      <c r="U25"/>
    </row>
    <row r="26" spans="1:21">
      <c r="A26" s="69" t="s">
        <v>92</v>
      </c>
      <c r="B26" s="69">
        <v>77.405000000000001</v>
      </c>
      <c r="C26" s="69">
        <v>27544</v>
      </c>
      <c r="D26" s="69">
        <v>2.6</v>
      </c>
      <c r="E26" s="69">
        <v>6.5</v>
      </c>
      <c r="G26" s="21" t="s">
        <v>14</v>
      </c>
      <c r="H26" s="25">
        <v>64.818284167637344</v>
      </c>
      <c r="I26" s="25">
        <v>2.1007410567170779</v>
      </c>
      <c r="J26" s="25">
        <v>30.854961376787571</v>
      </c>
      <c r="K26" s="25">
        <v>6.4556151008396758E-26</v>
      </c>
      <c r="L26"/>
      <c r="M26" s="21" t="s">
        <v>121</v>
      </c>
      <c r="N26" s="21">
        <v>0.75118837793631399</v>
      </c>
      <c r="O26"/>
      <c r="P26"/>
      <c r="Q26"/>
      <c r="R26"/>
      <c r="S26"/>
      <c r="T26"/>
      <c r="U26"/>
    </row>
    <row r="27" spans="1:21">
      <c r="A27" s="69" t="s">
        <v>93</v>
      </c>
      <c r="B27" s="69">
        <v>76.688000000000002</v>
      </c>
      <c r="C27" s="69">
        <v>16866</v>
      </c>
      <c r="D27" s="69">
        <v>2</v>
      </c>
      <c r="E27" s="69">
        <v>6.1</v>
      </c>
      <c r="G27" s="21" t="s">
        <v>109</v>
      </c>
      <c r="H27" s="61">
        <v>3.2099862288250655E-4</v>
      </c>
      <c r="I27" s="25">
        <v>5.7808599922796837E-5</v>
      </c>
      <c r="J27" s="25">
        <v>5.5527832071906076</v>
      </c>
      <c r="K27" s="25">
        <v>3.6070841692927513E-6</v>
      </c>
      <c r="L27"/>
      <c r="M27" s="21" t="s">
        <v>122</v>
      </c>
      <c r="N27" s="21">
        <v>0.56428397914659056</v>
      </c>
      <c r="O27"/>
      <c r="P27"/>
      <c r="Q27"/>
      <c r="R27"/>
      <c r="S27"/>
      <c r="T27"/>
      <c r="U27"/>
    </row>
    <row r="28" spans="1:21">
      <c r="A28" s="69" t="s">
        <v>94</v>
      </c>
      <c r="B28" s="69">
        <v>67.3</v>
      </c>
      <c r="C28" s="69">
        <v>422.64</v>
      </c>
      <c r="D28" s="69">
        <v>0.82</v>
      </c>
      <c r="E28" s="69">
        <v>14.9</v>
      </c>
      <c r="G28" s="21" t="s">
        <v>107</v>
      </c>
      <c r="H28" s="25">
        <v>1.186375865217546</v>
      </c>
      <c r="I28" s="25">
        <v>0.66775661177308809</v>
      </c>
      <c r="J28" s="25">
        <v>1.776659106477992</v>
      </c>
      <c r="K28" s="25">
        <v>8.4844786802765484E-2</v>
      </c>
      <c r="L28"/>
      <c r="M28" s="21" t="s">
        <v>123</v>
      </c>
      <c r="N28" s="21">
        <v>0.52467343179628068</v>
      </c>
      <c r="O28"/>
      <c r="P28"/>
      <c r="Q28"/>
      <c r="R28"/>
      <c r="S28"/>
      <c r="T28"/>
      <c r="U28"/>
    </row>
    <row r="29" spans="1:21" ht="14.25" thickBot="1">
      <c r="A29" s="69" t="s">
        <v>95</v>
      </c>
      <c r="B29" s="69">
        <v>69.215000000000003</v>
      </c>
      <c r="C29" s="69">
        <v>1899</v>
      </c>
      <c r="D29" s="69">
        <v>0.73</v>
      </c>
      <c r="E29" s="69">
        <v>8.1999999999999993</v>
      </c>
      <c r="G29" s="22" t="s">
        <v>112</v>
      </c>
      <c r="H29" s="26">
        <v>0.10779714874109661</v>
      </c>
      <c r="I29" s="26">
        <v>0.16136920385052989</v>
      </c>
      <c r="J29" s="26">
        <v>0.66801561988832137</v>
      </c>
      <c r="K29" s="26">
        <v>0.50876915181351823</v>
      </c>
      <c r="L29"/>
      <c r="M29" s="21" t="s">
        <v>9</v>
      </c>
      <c r="N29" s="21">
        <v>4.0259110138101297</v>
      </c>
      <c r="O29"/>
      <c r="P29"/>
      <c r="Q29"/>
      <c r="R29"/>
      <c r="S29"/>
      <c r="T29"/>
      <c r="U29"/>
    </row>
    <row r="30" spans="1:21" ht="14.25" thickBot="1">
      <c r="A30" s="69" t="s">
        <v>96</v>
      </c>
      <c r="B30" s="69">
        <v>71.893000000000001</v>
      </c>
      <c r="C30" s="69">
        <v>3037.9</v>
      </c>
      <c r="D30" s="69">
        <v>2.2999999999999998</v>
      </c>
      <c r="E30" s="69">
        <v>12.4</v>
      </c>
      <c r="G30"/>
      <c r="H30"/>
      <c r="I30"/>
      <c r="J30"/>
      <c r="K30"/>
      <c r="L30"/>
      <c r="M30" s="22" t="s">
        <v>10</v>
      </c>
      <c r="N30" s="22">
        <v>37</v>
      </c>
      <c r="O30"/>
      <c r="P30"/>
      <c r="Q30"/>
      <c r="R30"/>
      <c r="S30"/>
      <c r="T30"/>
      <c r="U30"/>
    </row>
    <row r="31" spans="1:21">
      <c r="A31" s="69" t="s">
        <v>97</v>
      </c>
      <c r="B31" s="69">
        <v>74.861000000000004</v>
      </c>
      <c r="C31" s="69">
        <v>11119</v>
      </c>
      <c r="D31" s="69">
        <v>2.9</v>
      </c>
      <c r="E31" s="69">
        <v>7.3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ht="14.25" thickBot="1">
      <c r="A32" s="69" t="s">
        <v>98</v>
      </c>
      <c r="B32" s="69">
        <v>69.456000000000003</v>
      </c>
      <c r="C32" s="69">
        <v>1632.1</v>
      </c>
      <c r="D32" s="69">
        <v>1.7685</v>
      </c>
      <c r="E32" s="69">
        <v>6.7</v>
      </c>
      <c r="G32"/>
      <c r="H32"/>
      <c r="I32"/>
      <c r="J32"/>
      <c r="K32"/>
      <c r="L32"/>
      <c r="M32" t="s">
        <v>124</v>
      </c>
      <c r="N32"/>
      <c r="O32"/>
      <c r="P32"/>
      <c r="Q32"/>
      <c r="R32"/>
      <c r="S32"/>
      <c r="T32"/>
      <c r="U32"/>
    </row>
    <row r="33" spans="1:21">
      <c r="A33" s="69" t="s">
        <v>99</v>
      </c>
      <c r="B33" s="69">
        <v>64.820999999999998</v>
      </c>
      <c r="C33" s="69">
        <v>2580.8000000000002</v>
      </c>
      <c r="D33" s="69">
        <v>3.8591000000000002</v>
      </c>
      <c r="E33" s="69">
        <v>9.6999999999999993</v>
      </c>
      <c r="L33"/>
      <c r="M33" s="23"/>
      <c r="N33" s="23" t="s">
        <v>128</v>
      </c>
      <c r="O33" s="23" t="s">
        <v>129</v>
      </c>
      <c r="P33" s="23" t="s">
        <v>130</v>
      </c>
      <c r="Q33" s="23" t="s">
        <v>131</v>
      </c>
      <c r="R33" s="23" t="s">
        <v>132</v>
      </c>
      <c r="S33"/>
      <c r="T33"/>
      <c r="U33"/>
    </row>
    <row r="34" spans="1:21">
      <c r="A34" s="69" t="s">
        <v>100</v>
      </c>
      <c r="B34" s="69">
        <v>77.102000000000004</v>
      </c>
      <c r="C34" s="69">
        <v>15212</v>
      </c>
      <c r="D34" s="69">
        <v>2.6</v>
      </c>
      <c r="E34" s="69">
        <v>22</v>
      </c>
      <c r="L34"/>
      <c r="M34" s="21" t="s">
        <v>125</v>
      </c>
      <c r="N34" s="21">
        <v>3</v>
      </c>
      <c r="O34" s="21">
        <v>692.68610160392666</v>
      </c>
      <c r="P34" s="21">
        <v>230.89536720130889</v>
      </c>
      <c r="Q34" s="21">
        <v>14.245801103331004</v>
      </c>
      <c r="R34" s="21">
        <v>4.0065590259729239E-6</v>
      </c>
      <c r="S34"/>
      <c r="T34"/>
      <c r="U34"/>
    </row>
    <row r="35" spans="1:21">
      <c r="A35" s="69" t="s">
        <v>101</v>
      </c>
      <c r="B35" s="69">
        <v>78.739999999999995</v>
      </c>
      <c r="C35" s="69">
        <v>28458</v>
      </c>
      <c r="D35" s="69">
        <v>2.8</v>
      </c>
      <c r="E35" s="69">
        <v>9.9</v>
      </c>
      <c r="M35" s="21" t="s">
        <v>126</v>
      </c>
      <c r="N35" s="21">
        <v>33</v>
      </c>
      <c r="O35" s="21">
        <v>534.86266320688435</v>
      </c>
      <c r="P35" s="21">
        <v>16.207959491117709</v>
      </c>
      <c r="Q35" s="21"/>
      <c r="R35" s="21"/>
      <c r="S35"/>
      <c r="T35"/>
      <c r="U35"/>
    </row>
    <row r="36" spans="1:21" ht="14.25" thickBot="1">
      <c r="A36" s="69" t="s">
        <v>102</v>
      </c>
      <c r="B36" s="69">
        <v>67.117000000000004</v>
      </c>
      <c r="C36" s="69">
        <v>848.52</v>
      </c>
      <c r="D36" s="69">
        <v>4.4066999999999998</v>
      </c>
      <c r="E36" s="69">
        <v>7.6</v>
      </c>
      <c r="M36" s="22" t="s">
        <v>127</v>
      </c>
      <c r="N36" s="22">
        <v>36</v>
      </c>
      <c r="O36" s="22">
        <v>1227.548764810811</v>
      </c>
      <c r="P36" s="22"/>
      <c r="Q36" s="22"/>
      <c r="R36" s="22"/>
      <c r="S36"/>
      <c r="T36"/>
      <c r="U36"/>
    </row>
    <row r="37" spans="1:21" ht="14.25" thickBot="1">
      <c r="A37" s="69" t="s">
        <v>103</v>
      </c>
      <c r="B37" s="69">
        <v>75.622</v>
      </c>
      <c r="C37" s="69">
        <v>28346</v>
      </c>
      <c r="D37" s="69">
        <v>2.6</v>
      </c>
      <c r="E37" s="69">
        <v>5.4</v>
      </c>
      <c r="M37"/>
      <c r="N37"/>
      <c r="O37"/>
      <c r="P37"/>
      <c r="Q37"/>
      <c r="R37"/>
      <c r="S37"/>
      <c r="T37"/>
      <c r="U37"/>
    </row>
    <row r="38" spans="1:21">
      <c r="A38" s="69" t="s">
        <v>104</v>
      </c>
      <c r="B38" s="69">
        <v>72.36</v>
      </c>
      <c r="C38" s="69">
        <v>3461.8</v>
      </c>
      <c r="D38" s="69">
        <v>1.94</v>
      </c>
      <c r="E38" s="69">
        <v>11.8</v>
      </c>
      <c r="M38" s="23"/>
      <c r="N38" s="23" t="s">
        <v>11</v>
      </c>
      <c r="O38" s="23" t="s">
        <v>9</v>
      </c>
      <c r="P38" s="23" t="s">
        <v>12</v>
      </c>
      <c r="Q38" s="23" t="s">
        <v>13</v>
      </c>
      <c r="R38" s="23" t="s">
        <v>133</v>
      </c>
      <c r="S38" s="23" t="s">
        <v>134</v>
      </c>
      <c r="T38" s="23" t="s">
        <v>135</v>
      </c>
      <c r="U38" s="23" t="s">
        <v>136</v>
      </c>
    </row>
    <row r="39" spans="1:21">
      <c r="A39" s="70" t="s">
        <v>105</v>
      </c>
      <c r="B39" s="70">
        <v>48.984999999999999</v>
      </c>
      <c r="C39" s="70">
        <v>670.83</v>
      </c>
      <c r="D39" s="70">
        <v>0.13900000000000001</v>
      </c>
      <c r="E39" s="70">
        <v>6.9</v>
      </c>
      <c r="M39" s="21" t="s">
        <v>14</v>
      </c>
      <c r="N39" s="21">
        <v>64.818284167637344</v>
      </c>
      <c r="O39" s="21">
        <v>2.1007410567170779</v>
      </c>
      <c r="P39" s="21">
        <v>30.854961376787571</v>
      </c>
      <c r="Q39" s="21">
        <v>6.4556151008396758E-26</v>
      </c>
      <c r="R39" s="21">
        <v>60.54429435176656</v>
      </c>
      <c r="S39" s="21">
        <v>69.092273983508136</v>
      </c>
      <c r="T39" s="21">
        <v>60.54429435176656</v>
      </c>
      <c r="U39" s="21">
        <v>69.092273983508136</v>
      </c>
    </row>
    <row r="40" spans="1:21">
      <c r="A40" s="69" t="s">
        <v>106</v>
      </c>
      <c r="M40" s="21" t="s">
        <v>109</v>
      </c>
      <c r="N40" s="21">
        <v>3.2099862288250655E-4</v>
      </c>
      <c r="O40" s="21">
        <v>5.7808599922796837E-5</v>
      </c>
      <c r="P40" s="21">
        <v>5.5527832071906076</v>
      </c>
      <c r="Q40" s="21">
        <v>3.6070841692927513E-6</v>
      </c>
      <c r="R40" s="21">
        <v>2.0338614201544767E-4</v>
      </c>
      <c r="S40" s="21">
        <v>4.3861110374956546E-4</v>
      </c>
      <c r="T40" s="21">
        <v>2.0338614201544767E-4</v>
      </c>
      <c r="U40" s="21">
        <v>4.3861110374956546E-4</v>
      </c>
    </row>
    <row r="41" spans="1:21">
      <c r="M41" s="21" t="s">
        <v>107</v>
      </c>
      <c r="N41" s="21">
        <v>1.186375865217546</v>
      </c>
      <c r="O41" s="21">
        <v>0.66775661177308809</v>
      </c>
      <c r="P41" s="21">
        <v>1.776659106477992</v>
      </c>
      <c r="Q41" s="21">
        <v>8.4844786802765484E-2</v>
      </c>
      <c r="R41" s="21">
        <v>-0.17218517640774156</v>
      </c>
      <c r="S41" s="21">
        <v>2.5449369068428336</v>
      </c>
      <c r="T41" s="21">
        <v>-0.17218517640774156</v>
      </c>
      <c r="U41" s="21">
        <v>2.5449369068428336</v>
      </c>
    </row>
    <row r="42" spans="1:21" ht="14.25" thickBot="1">
      <c r="M42" s="22" t="s">
        <v>112</v>
      </c>
      <c r="N42" s="22">
        <v>0.10779714874109661</v>
      </c>
      <c r="O42" s="22">
        <v>0.16136920385052989</v>
      </c>
      <c r="P42" s="22">
        <v>0.66801561988832137</v>
      </c>
      <c r="Q42" s="22">
        <v>0.50876915181351823</v>
      </c>
      <c r="R42" s="22">
        <v>-0.22051096503002734</v>
      </c>
      <c r="S42" s="22">
        <v>0.43610526251222059</v>
      </c>
      <c r="T42" s="22">
        <v>-0.22051096503002734</v>
      </c>
      <c r="U42" s="22">
        <v>0.43610526251222059</v>
      </c>
    </row>
    <row r="43" spans="1:21">
      <c r="M43"/>
      <c r="N43"/>
      <c r="O43"/>
      <c r="P43"/>
      <c r="Q43"/>
      <c r="R43"/>
      <c r="S43"/>
      <c r="T43"/>
      <c r="U43"/>
    </row>
    <row r="44" spans="1:21">
      <c r="M44"/>
      <c r="N44"/>
      <c r="O44"/>
      <c r="P44"/>
      <c r="Q44"/>
      <c r="R44"/>
      <c r="S44"/>
      <c r="T44"/>
      <c r="U44"/>
    </row>
    <row r="45" spans="1:21">
      <c r="M45"/>
      <c r="N45"/>
      <c r="O45"/>
      <c r="P45"/>
      <c r="Q45"/>
      <c r="R45"/>
      <c r="S45"/>
      <c r="T45"/>
      <c r="U45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G19"/>
  <sheetViews>
    <sheetView workbookViewId="0">
      <selection activeCell="H1" sqref="H1"/>
    </sheetView>
  </sheetViews>
  <sheetFormatPr defaultRowHeight="13.5"/>
  <cols>
    <col min="1" max="1" width="28.375" customWidth="1"/>
  </cols>
  <sheetData>
    <row r="2" spans="1:7" ht="54.75" thickBot="1">
      <c r="A2" s="51" t="s">
        <v>63</v>
      </c>
      <c r="B2" s="52" t="s">
        <v>43</v>
      </c>
      <c r="C2" s="52" t="s">
        <v>41</v>
      </c>
      <c r="D2" s="52" t="s">
        <v>44</v>
      </c>
      <c r="E2" s="52" t="s">
        <v>45</v>
      </c>
      <c r="F2" s="53" t="s">
        <v>46</v>
      </c>
      <c r="G2" s="52" t="s">
        <v>47</v>
      </c>
    </row>
    <row r="3" spans="1:7" ht="14.25" thickTop="1">
      <c r="A3" s="54" t="s">
        <v>48</v>
      </c>
      <c r="B3" s="55">
        <v>196</v>
      </c>
      <c r="C3" s="55">
        <v>328</v>
      </c>
      <c r="D3" s="55">
        <v>88</v>
      </c>
      <c r="E3" s="55">
        <v>235</v>
      </c>
      <c r="F3" s="56">
        <v>230</v>
      </c>
      <c r="G3" s="55">
        <v>411</v>
      </c>
    </row>
    <row r="4" spans="1:7">
      <c r="A4" s="57" t="s">
        <v>49</v>
      </c>
      <c r="B4" s="58">
        <v>166</v>
      </c>
      <c r="C4" s="58">
        <v>323</v>
      </c>
      <c r="D4" s="58">
        <v>108</v>
      </c>
      <c r="E4" s="58">
        <v>191</v>
      </c>
      <c r="F4" s="59">
        <v>200</v>
      </c>
      <c r="G4" s="58">
        <v>391</v>
      </c>
    </row>
    <row r="5" spans="1:7">
      <c r="A5" s="57" t="s">
        <v>50</v>
      </c>
      <c r="B5" s="58">
        <v>156</v>
      </c>
      <c r="C5" s="58">
        <v>386</v>
      </c>
      <c r="D5" s="58">
        <v>44</v>
      </c>
      <c r="E5" s="58">
        <v>249</v>
      </c>
      <c r="F5" s="59">
        <v>88</v>
      </c>
      <c r="G5" s="58">
        <v>465</v>
      </c>
    </row>
    <row r="6" spans="1:7">
      <c r="A6" s="57" t="s">
        <v>51</v>
      </c>
      <c r="B6" s="58">
        <v>147</v>
      </c>
      <c r="C6" s="58">
        <v>279</v>
      </c>
      <c r="D6" s="58">
        <v>122</v>
      </c>
      <c r="E6" s="58">
        <v>156</v>
      </c>
      <c r="F6" s="59">
        <v>191</v>
      </c>
      <c r="G6" s="58">
        <v>342</v>
      </c>
    </row>
    <row r="7" spans="1:7">
      <c r="A7" s="57" t="s">
        <v>52</v>
      </c>
      <c r="B7" s="58">
        <v>112</v>
      </c>
      <c r="C7" s="58">
        <v>166</v>
      </c>
      <c r="D7" s="58">
        <v>171</v>
      </c>
      <c r="E7" s="58">
        <v>142</v>
      </c>
      <c r="F7" s="59">
        <v>98</v>
      </c>
      <c r="G7" s="58">
        <v>249</v>
      </c>
    </row>
    <row r="8" spans="1:7">
      <c r="A8" s="57" t="s">
        <v>53</v>
      </c>
      <c r="B8" s="58">
        <v>98</v>
      </c>
      <c r="C8" s="58">
        <v>225</v>
      </c>
      <c r="D8" s="58">
        <v>93</v>
      </c>
      <c r="E8" s="58">
        <v>122</v>
      </c>
      <c r="F8" s="59">
        <v>103</v>
      </c>
      <c r="G8" s="58">
        <v>284</v>
      </c>
    </row>
    <row r="9" spans="1:7">
      <c r="A9" s="57" t="s">
        <v>54</v>
      </c>
      <c r="B9" s="58">
        <v>88</v>
      </c>
      <c r="C9" s="58">
        <v>181</v>
      </c>
      <c r="D9" s="58">
        <v>44</v>
      </c>
      <c r="E9" s="58">
        <v>176</v>
      </c>
      <c r="F9" s="59">
        <v>205</v>
      </c>
      <c r="G9" s="58">
        <v>230</v>
      </c>
    </row>
    <row r="10" spans="1:7">
      <c r="A10" s="57" t="s">
        <v>55</v>
      </c>
      <c r="B10" s="58">
        <v>78</v>
      </c>
      <c r="C10" s="58">
        <v>127</v>
      </c>
      <c r="D10" s="58">
        <v>122</v>
      </c>
      <c r="E10" s="58">
        <v>147</v>
      </c>
      <c r="F10" s="59">
        <v>196</v>
      </c>
      <c r="G10" s="58">
        <v>181</v>
      </c>
    </row>
    <row r="11" spans="1:7">
      <c r="A11" s="57" t="s">
        <v>56</v>
      </c>
      <c r="B11" s="58">
        <v>54</v>
      </c>
      <c r="C11" s="58">
        <v>137</v>
      </c>
      <c r="D11" s="58">
        <v>230</v>
      </c>
      <c r="E11" s="58">
        <v>54</v>
      </c>
      <c r="F11" s="59">
        <v>39</v>
      </c>
      <c r="G11" s="58">
        <v>298</v>
      </c>
    </row>
    <row r="12" spans="1:7">
      <c r="A12" s="57" t="s">
        <v>57</v>
      </c>
      <c r="B12" s="58">
        <v>54</v>
      </c>
      <c r="C12" s="58">
        <v>147</v>
      </c>
      <c r="D12" s="58">
        <v>93</v>
      </c>
      <c r="E12" s="58">
        <v>127</v>
      </c>
      <c r="F12" s="59">
        <v>122</v>
      </c>
      <c r="G12" s="58">
        <v>225</v>
      </c>
    </row>
    <row r="13" spans="1:7">
      <c r="A13" s="57" t="s">
        <v>58</v>
      </c>
      <c r="B13" s="58">
        <v>34</v>
      </c>
      <c r="C13" s="58">
        <v>59</v>
      </c>
      <c r="D13" s="58">
        <v>73</v>
      </c>
      <c r="E13" s="58">
        <v>166</v>
      </c>
      <c r="F13" s="59">
        <v>98</v>
      </c>
      <c r="G13" s="58">
        <v>132</v>
      </c>
    </row>
    <row r="14" spans="1:7">
      <c r="A14" s="57" t="s">
        <v>59</v>
      </c>
      <c r="B14" s="58">
        <v>34</v>
      </c>
      <c r="C14" s="58">
        <v>73</v>
      </c>
      <c r="D14" s="58">
        <v>88</v>
      </c>
      <c r="E14" s="58">
        <v>147</v>
      </c>
      <c r="F14" s="59">
        <v>93</v>
      </c>
      <c r="G14" s="58">
        <v>108</v>
      </c>
    </row>
    <row r="15" spans="1:7">
      <c r="A15" s="57" t="s">
        <v>60</v>
      </c>
      <c r="B15" s="58">
        <v>24</v>
      </c>
      <c r="C15" s="58">
        <v>83</v>
      </c>
      <c r="D15" s="58">
        <v>39</v>
      </c>
      <c r="E15" s="58">
        <v>98</v>
      </c>
      <c r="F15" s="59">
        <v>78</v>
      </c>
      <c r="G15" s="58">
        <v>210</v>
      </c>
    </row>
    <row r="16" spans="1:7">
      <c r="A16" s="57" t="s">
        <v>61</v>
      </c>
      <c r="B16" s="58">
        <v>20</v>
      </c>
      <c r="C16" s="58">
        <v>29</v>
      </c>
      <c r="D16" s="58">
        <v>64</v>
      </c>
      <c r="E16" s="58">
        <v>93</v>
      </c>
      <c r="F16" s="59">
        <v>112</v>
      </c>
      <c r="G16" s="58">
        <v>78</v>
      </c>
    </row>
    <row r="17" spans="1:7">
      <c r="A17" s="62" t="s">
        <v>62</v>
      </c>
      <c r="B17" s="63">
        <v>15</v>
      </c>
      <c r="C17" s="63">
        <v>29</v>
      </c>
      <c r="D17" s="63">
        <v>73</v>
      </c>
      <c r="E17" s="63">
        <v>108</v>
      </c>
      <c r="F17" s="64">
        <v>73</v>
      </c>
      <c r="G17" s="63">
        <v>68</v>
      </c>
    </row>
    <row r="18" spans="1:7">
      <c r="A18" s="60"/>
      <c r="B18" s="60"/>
      <c r="C18" s="60"/>
      <c r="D18" s="60"/>
      <c r="E18" s="60"/>
      <c r="F18" s="60"/>
    </row>
    <row r="19" spans="1:7">
      <c r="A19" s="60"/>
      <c r="B19" s="60"/>
      <c r="C19" s="60"/>
      <c r="D19" s="60"/>
      <c r="E19" s="60"/>
      <c r="F19" s="60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2"/>
  <sheetViews>
    <sheetView workbookViewId="0">
      <selection activeCell="A3" sqref="A3:E14"/>
    </sheetView>
  </sheetViews>
  <sheetFormatPr defaultRowHeight="13.5"/>
  <cols>
    <col min="1" max="1" width="27.5" customWidth="1"/>
  </cols>
  <sheetData>
    <row r="1" spans="1:16">
      <c r="A1" t="s">
        <v>27</v>
      </c>
      <c r="H1" t="s">
        <v>27</v>
      </c>
    </row>
    <row r="2" spans="1:16" ht="14.25" thickBot="1"/>
    <row r="3" spans="1:16">
      <c r="A3" s="24" t="s">
        <v>8</v>
      </c>
      <c r="B3" s="24"/>
      <c r="H3" s="24" t="s">
        <v>8</v>
      </c>
      <c r="I3" s="24"/>
    </row>
    <row r="4" spans="1:16">
      <c r="A4" s="21" t="s">
        <v>122</v>
      </c>
      <c r="B4" s="25">
        <v>0.96894944015679907</v>
      </c>
      <c r="H4" s="21" t="s">
        <v>121</v>
      </c>
      <c r="I4" s="21">
        <v>0.98435229473842289</v>
      </c>
    </row>
    <row r="5" spans="1:16">
      <c r="A5" s="21" t="s">
        <v>123</v>
      </c>
      <c r="B5" s="25">
        <v>0.95169912913279853</v>
      </c>
      <c r="H5" s="21" t="s">
        <v>122</v>
      </c>
      <c r="I5" s="21">
        <v>0.96894944015679907</v>
      </c>
    </row>
    <row r="6" spans="1:16" ht="14.25" thickBot="1">
      <c r="A6" s="22" t="s">
        <v>10</v>
      </c>
      <c r="B6" s="22">
        <v>15</v>
      </c>
      <c r="H6" s="21" t="s">
        <v>123</v>
      </c>
      <c r="I6" s="21">
        <v>0.95169912913279853</v>
      </c>
    </row>
    <row r="7" spans="1:16" ht="14.25" thickBot="1">
      <c r="H7" s="21" t="s">
        <v>9</v>
      </c>
      <c r="I7" s="21">
        <v>12.961236396817426</v>
      </c>
    </row>
    <row r="8" spans="1:16" ht="14.25" thickBot="1">
      <c r="A8" s="23"/>
      <c r="B8" s="23" t="s">
        <v>11</v>
      </c>
      <c r="C8" s="23" t="s">
        <v>9</v>
      </c>
      <c r="D8" s="23" t="s">
        <v>12</v>
      </c>
      <c r="E8" s="23" t="s">
        <v>13</v>
      </c>
      <c r="H8" s="22" t="s">
        <v>10</v>
      </c>
      <c r="I8" s="22">
        <v>15</v>
      </c>
    </row>
    <row r="9" spans="1:16">
      <c r="A9" s="21" t="s">
        <v>14</v>
      </c>
      <c r="B9" s="61">
        <v>-58.138609084489346</v>
      </c>
      <c r="C9" s="61">
        <v>23.026899136516459</v>
      </c>
      <c r="D9" s="61">
        <v>-2.5248127739567039</v>
      </c>
      <c r="E9" s="61">
        <v>3.2510902128816029E-2</v>
      </c>
    </row>
    <row r="10" spans="1:16" ht="14.25" thickBot="1">
      <c r="A10" s="21" t="s">
        <v>42</v>
      </c>
      <c r="B10" s="61">
        <v>0.384046453405893</v>
      </c>
      <c r="C10" s="61">
        <v>0.17312918605354194</v>
      </c>
      <c r="D10" s="61">
        <v>2.2182652281812425</v>
      </c>
      <c r="E10" s="61">
        <v>5.3715909547010755E-2</v>
      </c>
      <c r="H10" t="s">
        <v>124</v>
      </c>
    </row>
    <row r="11" spans="1:16">
      <c r="A11" s="21" t="s">
        <v>64</v>
      </c>
      <c r="B11" s="61">
        <v>0.2403070381443341</v>
      </c>
      <c r="C11" s="61">
        <v>8.853099620711978E-2</v>
      </c>
      <c r="D11" s="61">
        <v>2.7143830798213506</v>
      </c>
      <c r="E11" s="61">
        <v>2.3825900523797655E-2</v>
      </c>
      <c r="H11" s="23"/>
      <c r="I11" s="23" t="s">
        <v>128</v>
      </c>
      <c r="J11" s="23" t="s">
        <v>129</v>
      </c>
      <c r="K11" s="23" t="s">
        <v>130</v>
      </c>
      <c r="L11" s="23" t="s">
        <v>131</v>
      </c>
      <c r="M11" s="23" t="s">
        <v>132</v>
      </c>
    </row>
    <row r="12" spans="1:16">
      <c r="A12" s="21" t="s">
        <v>65</v>
      </c>
      <c r="B12" s="61">
        <v>0.22183291743872888</v>
      </c>
      <c r="C12" s="61">
        <v>0.13667305206710487</v>
      </c>
      <c r="D12" s="61">
        <v>1.6230918537606924</v>
      </c>
      <c r="E12" s="61">
        <v>0.13901801153021992</v>
      </c>
      <c r="H12" s="21" t="s">
        <v>125</v>
      </c>
      <c r="I12" s="21">
        <v>5</v>
      </c>
      <c r="J12" s="21">
        <v>47180.990492925674</v>
      </c>
      <c r="K12" s="21">
        <v>9436.1980985851351</v>
      </c>
      <c r="L12" s="21">
        <v>56.169969272362046</v>
      </c>
      <c r="M12" s="21">
        <v>1.6307674465298833E-6</v>
      </c>
    </row>
    <row r="13" spans="1:16">
      <c r="A13" s="21" t="s">
        <v>66</v>
      </c>
      <c r="B13" s="61">
        <v>0.20852754306425383</v>
      </c>
      <c r="C13" s="61">
        <v>7.7743435376148959E-2</v>
      </c>
      <c r="D13" s="61">
        <v>2.6822527465544486</v>
      </c>
      <c r="E13" s="61">
        <v>2.5113213118478635E-2</v>
      </c>
      <c r="H13" s="21" t="s">
        <v>126</v>
      </c>
      <c r="I13" s="21">
        <v>9</v>
      </c>
      <c r="J13" s="21">
        <v>1511.9428404076627</v>
      </c>
      <c r="K13" s="21">
        <v>167.99364893418476</v>
      </c>
      <c r="L13" s="21"/>
      <c r="M13" s="21"/>
    </row>
    <row r="14" spans="1:16" ht="14.25" thickBot="1">
      <c r="A14" s="22" t="s">
        <v>67</v>
      </c>
      <c r="B14" s="65">
        <v>-2.198006254819505E-2</v>
      </c>
      <c r="C14" s="65">
        <v>0.14068036845071755</v>
      </c>
      <c r="D14" s="65">
        <v>-0.15624114999311361</v>
      </c>
      <c r="E14" s="65">
        <v>0.87929143737070325</v>
      </c>
      <c r="H14" s="22" t="s">
        <v>127</v>
      </c>
      <c r="I14" s="22">
        <v>14</v>
      </c>
      <c r="J14" s="22">
        <v>48692.933333333334</v>
      </c>
      <c r="K14" s="22"/>
      <c r="L14" s="22"/>
      <c r="M14" s="22"/>
    </row>
    <row r="15" spans="1:16" ht="14.25" thickBot="1"/>
    <row r="16" spans="1:16">
      <c r="H16" s="23"/>
      <c r="I16" s="23" t="s">
        <v>11</v>
      </c>
      <c r="J16" s="23" t="s">
        <v>9</v>
      </c>
      <c r="K16" s="23" t="s">
        <v>12</v>
      </c>
      <c r="L16" s="23" t="s">
        <v>13</v>
      </c>
      <c r="M16" s="23" t="s">
        <v>133</v>
      </c>
      <c r="N16" s="23" t="s">
        <v>134</v>
      </c>
      <c r="O16" s="23" t="s">
        <v>135</v>
      </c>
      <c r="P16" s="23" t="s">
        <v>136</v>
      </c>
    </row>
    <row r="17" spans="8:16">
      <c r="H17" s="21" t="s">
        <v>14</v>
      </c>
      <c r="I17" s="21">
        <v>-58.138609084489346</v>
      </c>
      <c r="J17" s="21">
        <v>23.026899136516459</v>
      </c>
      <c r="K17" s="21">
        <v>-2.5248127739567039</v>
      </c>
      <c r="L17" s="21">
        <v>3.2510902128816029E-2</v>
      </c>
      <c r="M17" s="21">
        <v>-110.22907390319186</v>
      </c>
      <c r="N17" s="21">
        <v>-6.0481442657868314</v>
      </c>
      <c r="O17" s="21">
        <v>-110.22907390319186</v>
      </c>
      <c r="P17" s="21">
        <v>-6.0481442657868314</v>
      </c>
    </row>
    <row r="18" spans="8:16">
      <c r="H18" s="21" t="s">
        <v>42</v>
      </c>
      <c r="I18" s="21">
        <v>0.384046453405893</v>
      </c>
      <c r="J18" s="21">
        <v>0.17312918605354194</v>
      </c>
      <c r="K18" s="21">
        <v>2.2182652281812425</v>
      </c>
      <c r="L18" s="21">
        <v>5.3715909547010755E-2</v>
      </c>
      <c r="M18" s="21">
        <v>-7.5989749145500829E-3</v>
      </c>
      <c r="N18" s="21">
        <v>0.77569188172633607</v>
      </c>
      <c r="O18" s="21">
        <v>-7.5989749145500829E-3</v>
      </c>
      <c r="P18" s="21">
        <v>0.77569188172633607</v>
      </c>
    </row>
    <row r="19" spans="8:16">
      <c r="H19" s="21" t="s">
        <v>64</v>
      </c>
      <c r="I19" s="21">
        <v>0.2403070381443341</v>
      </c>
      <c r="J19" s="21">
        <v>8.853099620711978E-2</v>
      </c>
      <c r="K19" s="21">
        <v>2.7143830798213506</v>
      </c>
      <c r="L19" s="21">
        <v>2.3825900523797655E-2</v>
      </c>
      <c r="M19" s="21">
        <v>4.0036010944737355E-2</v>
      </c>
      <c r="N19" s="21">
        <v>0.44057806534393085</v>
      </c>
      <c r="O19" s="21">
        <v>4.0036010944737355E-2</v>
      </c>
      <c r="P19" s="21">
        <v>0.44057806534393085</v>
      </c>
    </row>
    <row r="20" spans="8:16">
      <c r="H20" s="21" t="s">
        <v>65</v>
      </c>
      <c r="I20" s="21">
        <v>0.22183291743872888</v>
      </c>
      <c r="J20" s="21">
        <v>0.13667305206710487</v>
      </c>
      <c r="K20" s="21">
        <v>1.6230918537606924</v>
      </c>
      <c r="L20" s="21">
        <v>0.13901801153021992</v>
      </c>
      <c r="M20" s="21">
        <v>-8.7343006256364458E-2</v>
      </c>
      <c r="N20" s="21">
        <v>0.53100884113382218</v>
      </c>
      <c r="O20" s="21">
        <v>-8.7343006256364458E-2</v>
      </c>
      <c r="P20" s="21">
        <v>0.53100884113382218</v>
      </c>
    </row>
    <row r="21" spans="8:16">
      <c r="H21" s="21" t="s">
        <v>66</v>
      </c>
      <c r="I21" s="21">
        <v>0.20852754306425383</v>
      </c>
      <c r="J21" s="21">
        <v>7.7743435376148959E-2</v>
      </c>
      <c r="K21" s="21">
        <v>2.6822527465544486</v>
      </c>
      <c r="L21" s="21">
        <v>2.5113213118478635E-2</v>
      </c>
      <c r="M21" s="21">
        <v>3.265967386755908E-2</v>
      </c>
      <c r="N21" s="21">
        <v>0.38439541226094859</v>
      </c>
      <c r="O21" s="21">
        <v>3.265967386755908E-2</v>
      </c>
      <c r="P21" s="21">
        <v>0.38439541226094859</v>
      </c>
    </row>
    <row r="22" spans="8:16" ht="14.25" thickBot="1">
      <c r="H22" s="22" t="s">
        <v>67</v>
      </c>
      <c r="I22" s="22">
        <v>-2.198006254819505E-2</v>
      </c>
      <c r="J22" s="22">
        <v>0.14068036845071755</v>
      </c>
      <c r="K22" s="22">
        <v>-0.15624114999311361</v>
      </c>
      <c r="L22" s="22">
        <v>0.87929143737070325</v>
      </c>
      <c r="M22" s="22">
        <v>-0.34022116570407646</v>
      </c>
      <c r="N22" s="22">
        <v>0.29626104060768632</v>
      </c>
      <c r="O22" s="22">
        <v>-0.34022116570407646</v>
      </c>
      <c r="P22" s="22">
        <v>0.29626104060768632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B1" sqref="B1"/>
    </sheetView>
  </sheetViews>
  <sheetFormatPr defaultRowHeight="13.5"/>
  <sheetData>
    <row r="1" spans="1:4" ht="14.25" thickBot="1">
      <c r="B1" t="s">
        <v>158</v>
      </c>
    </row>
    <row r="2" spans="1:4">
      <c r="A2" s="23" t="s">
        <v>34</v>
      </c>
      <c r="B2" s="23" t="s">
        <v>36</v>
      </c>
      <c r="C2" s="23" t="s">
        <v>37</v>
      </c>
      <c r="D2" s="23" t="s">
        <v>38</v>
      </c>
    </row>
    <row r="3" spans="1:4">
      <c r="A3" s="21">
        <v>1</v>
      </c>
      <c r="B3" s="21">
        <v>3090</v>
      </c>
      <c r="C3" s="42">
        <v>3284.6079430337895</v>
      </c>
      <c r="D3" s="42">
        <f t="shared" ref="D3:D32" si="0">B3-C3</f>
        <v>-194.60794303378952</v>
      </c>
    </row>
    <row r="4" spans="1:4">
      <c r="A4" s="21">
        <v>2</v>
      </c>
      <c r="B4" s="21">
        <v>3590</v>
      </c>
      <c r="C4" s="42">
        <v>3755.3172301208606</v>
      </c>
      <c r="D4" s="42">
        <f t="shared" si="0"/>
        <v>-165.31723012086059</v>
      </c>
    </row>
    <row r="5" spans="1:4">
      <c r="A5" s="21">
        <v>3</v>
      </c>
      <c r="B5" s="21">
        <v>5390</v>
      </c>
      <c r="C5" s="42">
        <v>4202.8010874193487</v>
      </c>
      <c r="D5" s="42">
        <f t="shared" si="0"/>
        <v>1187.1989125806513</v>
      </c>
    </row>
    <row r="6" spans="1:4">
      <c r="A6" s="21">
        <v>4</v>
      </c>
      <c r="B6" s="21">
        <v>750</v>
      </c>
      <c r="C6" s="42">
        <v>830.95433366792076</v>
      </c>
      <c r="D6" s="42">
        <f t="shared" si="0"/>
        <v>-80.954333667920764</v>
      </c>
    </row>
    <row r="7" spans="1:4">
      <c r="A7" s="21">
        <v>5</v>
      </c>
      <c r="B7" s="21">
        <v>3680</v>
      </c>
      <c r="C7" s="42">
        <v>3753.8832165723534</v>
      </c>
      <c r="D7" s="42">
        <f t="shared" si="0"/>
        <v>-73.883216572353376</v>
      </c>
    </row>
    <row r="8" spans="1:4">
      <c r="A8" s="21">
        <v>6</v>
      </c>
      <c r="B8" s="21">
        <v>1050</v>
      </c>
      <c r="C8" s="42">
        <v>1552.7189089361286</v>
      </c>
      <c r="D8" s="42">
        <f t="shared" si="0"/>
        <v>-502.71890893612863</v>
      </c>
    </row>
    <row r="9" spans="1:4">
      <c r="A9" s="21">
        <v>7</v>
      </c>
      <c r="B9" s="21">
        <v>1700</v>
      </c>
      <c r="C9" s="42">
        <v>1578.2499988612669</v>
      </c>
      <c r="D9" s="42">
        <f t="shared" si="0"/>
        <v>121.75000113873307</v>
      </c>
    </row>
    <row r="10" spans="1:4">
      <c r="A10" s="21">
        <v>8</v>
      </c>
      <c r="B10" s="21">
        <v>5580</v>
      </c>
      <c r="C10" s="42">
        <v>5575.3862273157665</v>
      </c>
      <c r="D10" s="42">
        <f t="shared" si="0"/>
        <v>4.6137726842334814</v>
      </c>
    </row>
    <row r="11" spans="1:4">
      <c r="A11" s="21">
        <v>9</v>
      </c>
      <c r="B11" s="21">
        <v>3080</v>
      </c>
      <c r="C11" s="42">
        <v>3283.9789833136256</v>
      </c>
      <c r="D11" s="42">
        <f t="shared" si="0"/>
        <v>-203.97898331362558</v>
      </c>
    </row>
    <row r="12" spans="1:4">
      <c r="A12" s="21">
        <v>10</v>
      </c>
      <c r="B12" s="21">
        <v>5380</v>
      </c>
      <c r="C12" s="42">
        <v>4200.914208258856</v>
      </c>
      <c r="D12" s="42">
        <f t="shared" si="0"/>
        <v>1179.085791741144</v>
      </c>
    </row>
    <row r="13" spans="1:4">
      <c r="A13" s="21">
        <v>11</v>
      </c>
      <c r="B13" s="21">
        <v>3980</v>
      </c>
      <c r="C13" s="42">
        <v>3697.2339149243599</v>
      </c>
      <c r="D13" s="42">
        <f t="shared" si="0"/>
        <v>282.76608507564015</v>
      </c>
    </row>
    <row r="14" spans="1:4">
      <c r="A14" s="21">
        <v>12</v>
      </c>
      <c r="B14" s="21">
        <v>4200</v>
      </c>
      <c r="C14" s="42">
        <v>4869.4832425474997</v>
      </c>
      <c r="D14" s="42">
        <f t="shared" si="0"/>
        <v>-669.48324254749969</v>
      </c>
    </row>
    <row r="15" spans="1:4">
      <c r="A15" s="45">
        <v>13</v>
      </c>
      <c r="B15" s="40">
        <v>4480</v>
      </c>
      <c r="C15" s="47">
        <v>5974.5279156557217</v>
      </c>
      <c r="D15" s="46">
        <f t="shared" si="0"/>
        <v>-1494.5279156557217</v>
      </c>
    </row>
    <row r="16" spans="1:4">
      <c r="A16" s="21">
        <v>14</v>
      </c>
      <c r="B16" s="21">
        <v>3590</v>
      </c>
      <c r="C16" s="42">
        <v>3755.3172301208606</v>
      </c>
      <c r="D16" s="42">
        <f t="shared" si="0"/>
        <v>-165.31723012086059</v>
      </c>
    </row>
    <row r="17" spans="1:4">
      <c r="A17" s="21">
        <v>15</v>
      </c>
      <c r="B17" s="21">
        <v>3980</v>
      </c>
      <c r="C17" s="42">
        <v>4121.807610550416</v>
      </c>
      <c r="D17" s="42">
        <f t="shared" si="0"/>
        <v>-141.80761055041603</v>
      </c>
    </row>
    <row r="18" spans="1:4">
      <c r="A18" s="21">
        <v>16</v>
      </c>
      <c r="B18" s="21">
        <v>3980</v>
      </c>
      <c r="C18" s="42">
        <v>3697.2339149243599</v>
      </c>
      <c r="D18" s="42">
        <f t="shared" si="0"/>
        <v>282.76608507564015</v>
      </c>
    </row>
    <row r="19" spans="1:4">
      <c r="A19" s="21">
        <v>17</v>
      </c>
      <c r="B19" s="21">
        <v>3990</v>
      </c>
      <c r="C19" s="42">
        <v>4508.443320855321</v>
      </c>
      <c r="D19" s="42">
        <f t="shared" si="0"/>
        <v>-518.44332085532096</v>
      </c>
    </row>
    <row r="20" spans="1:4">
      <c r="A20" s="21">
        <v>18</v>
      </c>
      <c r="B20" s="21">
        <v>5230</v>
      </c>
      <c r="C20" s="42">
        <v>4219.8741999421409</v>
      </c>
      <c r="D20" s="42">
        <f t="shared" si="0"/>
        <v>1010.1258000578591</v>
      </c>
    </row>
    <row r="21" spans="1:4">
      <c r="A21" s="21">
        <v>19</v>
      </c>
      <c r="B21" s="21">
        <v>4200</v>
      </c>
      <c r="C21" s="42">
        <v>4480.8912248581091</v>
      </c>
      <c r="D21" s="42">
        <f t="shared" si="0"/>
        <v>-280.89122485810913</v>
      </c>
    </row>
    <row r="22" spans="1:4">
      <c r="A22" s="21">
        <v>20</v>
      </c>
      <c r="B22" s="21">
        <v>5380</v>
      </c>
      <c r="C22" s="42">
        <v>4202.8010874193487</v>
      </c>
      <c r="D22" s="42">
        <f t="shared" si="0"/>
        <v>1177.1989125806513</v>
      </c>
    </row>
    <row r="23" spans="1:4">
      <c r="A23" s="21">
        <v>21</v>
      </c>
      <c r="B23" s="21">
        <v>5580</v>
      </c>
      <c r="C23" s="42">
        <v>5084.0635964955218</v>
      </c>
      <c r="D23" s="42">
        <f t="shared" si="0"/>
        <v>495.93640350447822</v>
      </c>
    </row>
    <row r="24" spans="1:4">
      <c r="A24" s="21">
        <v>22</v>
      </c>
      <c r="B24" s="21">
        <v>3180</v>
      </c>
      <c r="C24" s="42">
        <v>3284.6079430337895</v>
      </c>
      <c r="D24" s="42">
        <f t="shared" si="0"/>
        <v>-104.60794303378952</v>
      </c>
    </row>
    <row r="25" spans="1:4">
      <c r="A25" s="21">
        <v>23</v>
      </c>
      <c r="B25" s="21">
        <v>3680</v>
      </c>
      <c r="C25" s="42">
        <v>3983.2771027641029</v>
      </c>
      <c r="D25" s="42">
        <f t="shared" si="0"/>
        <v>-303.27710276410289</v>
      </c>
    </row>
    <row r="26" spans="1:4">
      <c r="A26" s="21">
        <v>24</v>
      </c>
      <c r="B26" s="21">
        <v>3590</v>
      </c>
      <c r="C26" s="42">
        <v>3755.3172301208606</v>
      </c>
      <c r="D26" s="42">
        <f t="shared" si="0"/>
        <v>-165.31723012086059</v>
      </c>
    </row>
    <row r="27" spans="1:4">
      <c r="A27" s="21">
        <v>25</v>
      </c>
      <c r="B27" s="21">
        <v>1830</v>
      </c>
      <c r="C27" s="42">
        <v>2265.7474763460314</v>
      </c>
      <c r="D27" s="42">
        <f t="shared" si="0"/>
        <v>-435.74747634603136</v>
      </c>
    </row>
    <row r="28" spans="1:4">
      <c r="A28" s="21">
        <v>26</v>
      </c>
      <c r="B28" s="21">
        <v>5230</v>
      </c>
      <c r="C28" s="42">
        <v>4219.8741999421409</v>
      </c>
      <c r="D28" s="42">
        <f t="shared" si="0"/>
        <v>1010.1258000578591</v>
      </c>
    </row>
    <row r="29" spans="1:4">
      <c r="A29" s="21">
        <v>27</v>
      </c>
      <c r="B29" s="21">
        <v>2380</v>
      </c>
      <c r="C29" s="42">
        <v>3745.6944274286661</v>
      </c>
      <c r="D29" s="42">
        <f t="shared" si="0"/>
        <v>-1365.6944274286661</v>
      </c>
    </row>
    <row r="30" spans="1:4">
      <c r="A30" s="21">
        <v>28</v>
      </c>
      <c r="B30" s="21">
        <v>1800</v>
      </c>
      <c r="C30" s="42">
        <v>1607.1821459888172</v>
      </c>
      <c r="D30" s="42">
        <f t="shared" si="0"/>
        <v>192.81785401118282</v>
      </c>
    </row>
    <row r="31" spans="1:4">
      <c r="A31" s="21">
        <v>29</v>
      </c>
      <c r="B31" s="21">
        <v>3190</v>
      </c>
      <c r="C31" s="42">
        <v>3550.576163657674</v>
      </c>
      <c r="D31" s="42">
        <f t="shared" si="0"/>
        <v>-360.57616365767399</v>
      </c>
    </row>
    <row r="32" spans="1:4" ht="14.25" thickBot="1">
      <c r="A32" s="22">
        <v>30</v>
      </c>
      <c r="B32" s="22">
        <v>3980</v>
      </c>
      <c r="C32" s="43">
        <v>3697.2339149243599</v>
      </c>
      <c r="D32" s="43">
        <f t="shared" si="0"/>
        <v>282.76608507564015</v>
      </c>
    </row>
    <row r="34" spans="4:4">
      <c r="D34" s="44">
        <f>+MAX(D3:D32)</f>
        <v>1187.1989125806513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21"/>
  <sheetViews>
    <sheetView workbookViewId="0">
      <selection activeCell="A2" sqref="A2"/>
    </sheetView>
  </sheetViews>
  <sheetFormatPr defaultRowHeight="13.5"/>
  <cols>
    <col min="1" max="1" width="18.5" bestFit="1" customWidth="1"/>
  </cols>
  <sheetData>
    <row r="1" spans="1:12">
      <c r="A1" t="s">
        <v>159</v>
      </c>
    </row>
    <row r="2" spans="1:12" ht="14.25" thickBot="1">
      <c r="G2" t="s">
        <v>27</v>
      </c>
    </row>
    <row r="3" spans="1:12" ht="14.25" thickBot="1">
      <c r="A3" s="24" t="s">
        <v>8</v>
      </c>
      <c r="B3" s="24"/>
    </row>
    <row r="4" spans="1:12">
      <c r="A4" s="21" t="s">
        <v>122</v>
      </c>
      <c r="B4" s="25">
        <v>0.93662160368539593</v>
      </c>
      <c r="G4" s="24" t="s">
        <v>8</v>
      </c>
      <c r="H4" s="24"/>
    </row>
    <row r="5" spans="1:12">
      <c r="A5" s="21" t="s">
        <v>123</v>
      </c>
      <c r="B5" s="25">
        <v>0.93446097653830718</v>
      </c>
      <c r="G5" s="21" t="s">
        <v>121</v>
      </c>
      <c r="H5" s="21">
        <v>0.96779212834440642</v>
      </c>
    </row>
    <row r="6" spans="1:12" ht="14.25" thickBot="1">
      <c r="A6" s="22" t="s">
        <v>10</v>
      </c>
      <c r="B6" s="22">
        <v>92</v>
      </c>
      <c r="G6" s="21" t="s">
        <v>122</v>
      </c>
      <c r="H6" s="21">
        <v>0.93662160368539593</v>
      </c>
    </row>
    <row r="7" spans="1:12">
      <c r="G7" s="21" t="s">
        <v>123</v>
      </c>
      <c r="H7" s="21">
        <v>0.93446097653830718</v>
      </c>
    </row>
    <row r="8" spans="1:12" ht="14.25" thickBot="1">
      <c r="G8" s="21" t="s">
        <v>9</v>
      </c>
      <c r="H8" s="21">
        <v>1.1692922715794714</v>
      </c>
    </row>
    <row r="9" spans="1:12" ht="14.25" thickBot="1">
      <c r="A9" s="23"/>
      <c r="B9" s="23" t="s">
        <v>11</v>
      </c>
      <c r="C9" s="23" t="s">
        <v>9</v>
      </c>
      <c r="D9" s="23" t="s">
        <v>12</v>
      </c>
      <c r="E9" s="23" t="s">
        <v>13</v>
      </c>
      <c r="G9" s="22" t="s">
        <v>10</v>
      </c>
      <c r="H9" s="22">
        <v>92</v>
      </c>
    </row>
    <row r="10" spans="1:12">
      <c r="A10" s="21" t="s">
        <v>14</v>
      </c>
      <c r="B10" s="25">
        <v>5.5728312637664343</v>
      </c>
      <c r="C10" s="25">
        <v>0.55636602224002696</v>
      </c>
      <c r="D10" s="25">
        <v>10.016483827192108</v>
      </c>
      <c r="E10" s="25">
        <v>3.3255044872222925E-16</v>
      </c>
    </row>
    <row r="11" spans="1:12" ht="14.25" thickBot="1">
      <c r="A11" s="21" t="s">
        <v>30</v>
      </c>
      <c r="B11" s="25">
        <v>0.25737724836967635</v>
      </c>
      <c r="C11" s="25">
        <v>7.7376639547358335E-3</v>
      </c>
      <c r="D11" s="25">
        <v>33.262913700477874</v>
      </c>
      <c r="E11" s="25">
        <v>1.2793939085621713E-51</v>
      </c>
      <c r="G11" t="s">
        <v>124</v>
      </c>
    </row>
    <row r="12" spans="1:12">
      <c r="A12" s="21" t="s">
        <v>31</v>
      </c>
      <c r="B12" s="25">
        <v>-0.17462355463053195</v>
      </c>
      <c r="C12" s="25">
        <v>3.2464895484322943E-2</v>
      </c>
      <c r="D12" s="25">
        <v>-5.3788423472626414</v>
      </c>
      <c r="E12" s="25">
        <v>6.113545926695786E-7</v>
      </c>
      <c r="G12" s="23"/>
      <c r="H12" s="23" t="s">
        <v>128</v>
      </c>
      <c r="I12" s="23" t="s">
        <v>129</v>
      </c>
      <c r="J12" s="23" t="s">
        <v>130</v>
      </c>
      <c r="K12" s="23" t="s">
        <v>131</v>
      </c>
      <c r="L12" s="23" t="s">
        <v>132</v>
      </c>
    </row>
    <row r="13" spans="1:12" ht="14.25" thickBot="1">
      <c r="A13" s="22" t="s">
        <v>32</v>
      </c>
      <c r="B13" s="26">
        <v>-6.2169435300794128E-2</v>
      </c>
      <c r="C13" s="26">
        <v>1.600365090677508E-2</v>
      </c>
      <c r="D13" s="26">
        <v>-3.8847032882025032</v>
      </c>
      <c r="E13" s="26">
        <v>1.97966375617092E-4</v>
      </c>
      <c r="G13" s="21" t="s">
        <v>125</v>
      </c>
      <c r="H13" s="21">
        <v>3</v>
      </c>
      <c r="I13" s="21">
        <v>1778.0818772285222</v>
      </c>
      <c r="J13" s="21">
        <v>592.69395907617411</v>
      </c>
      <c r="K13" s="21">
        <v>433.49524926010395</v>
      </c>
      <c r="L13" s="21">
        <v>1.4105160644278041E-52</v>
      </c>
    </row>
    <row r="14" spans="1:12">
      <c r="G14" s="21" t="s">
        <v>126</v>
      </c>
      <c r="H14" s="21">
        <v>88</v>
      </c>
      <c r="I14" s="21">
        <v>120.31750864104225</v>
      </c>
      <c r="J14" s="21">
        <v>1.3672444163754802</v>
      </c>
      <c r="K14" s="21"/>
      <c r="L14" s="21"/>
    </row>
    <row r="15" spans="1:12" ht="14.25" thickBot="1">
      <c r="G15" s="22" t="s">
        <v>127</v>
      </c>
      <c r="H15" s="22">
        <v>91</v>
      </c>
      <c r="I15" s="22">
        <v>1898.3993858695644</v>
      </c>
      <c r="J15" s="22"/>
      <c r="K15" s="22"/>
      <c r="L15" s="22"/>
    </row>
    <row r="16" spans="1:12" ht="14.25" thickBot="1"/>
    <row r="17" spans="7:15">
      <c r="G17" s="23"/>
      <c r="H17" s="23" t="s">
        <v>11</v>
      </c>
      <c r="I17" s="23" t="s">
        <v>9</v>
      </c>
      <c r="J17" s="23" t="s">
        <v>12</v>
      </c>
      <c r="K17" s="23" t="s">
        <v>13</v>
      </c>
      <c r="L17" s="23" t="s">
        <v>133</v>
      </c>
      <c r="M17" s="23" t="s">
        <v>134</v>
      </c>
      <c r="N17" s="23" t="s">
        <v>135</v>
      </c>
      <c r="O17" s="23" t="s">
        <v>136</v>
      </c>
    </row>
    <row r="18" spans="7:15">
      <c r="G18" s="21" t="s">
        <v>14</v>
      </c>
      <c r="H18" s="21">
        <v>5.5728312637664343</v>
      </c>
      <c r="I18" s="21">
        <v>0.55636602224002696</v>
      </c>
      <c r="J18" s="21">
        <v>10.016483827192108</v>
      </c>
      <c r="K18" s="21">
        <v>3.3255044872222925E-16</v>
      </c>
      <c r="L18" s="21">
        <v>4.4671707066323947</v>
      </c>
      <c r="M18" s="21">
        <v>6.678491820900474</v>
      </c>
      <c r="N18" s="21">
        <v>4.4671707066323947</v>
      </c>
      <c r="O18" s="21">
        <v>6.678491820900474</v>
      </c>
    </row>
    <row r="19" spans="7:15">
      <c r="G19" s="21" t="s">
        <v>30</v>
      </c>
      <c r="H19" s="21">
        <v>0.25737724836967635</v>
      </c>
      <c r="I19" s="21">
        <v>7.7376639547358335E-3</v>
      </c>
      <c r="J19" s="21">
        <v>33.262913700477874</v>
      </c>
      <c r="K19" s="21">
        <v>1.2793939085621713E-51</v>
      </c>
      <c r="L19" s="21">
        <v>0.24200026721496035</v>
      </c>
      <c r="M19" s="21">
        <v>0.27275422952439238</v>
      </c>
      <c r="N19" s="21">
        <v>0.24200026721496035</v>
      </c>
      <c r="O19" s="21">
        <v>0.27275422952439238</v>
      </c>
    </row>
    <row r="20" spans="7:15">
      <c r="G20" s="21" t="s">
        <v>31</v>
      </c>
      <c r="H20" s="21">
        <v>-0.17462355463053195</v>
      </c>
      <c r="I20" s="21">
        <v>3.2464895484322943E-2</v>
      </c>
      <c r="J20" s="21">
        <v>-5.3788423472626414</v>
      </c>
      <c r="K20" s="21">
        <v>6.113545926695786E-7</v>
      </c>
      <c r="L20" s="21">
        <v>-0.23914071238933021</v>
      </c>
      <c r="M20" s="21">
        <v>-0.11010639687173368</v>
      </c>
      <c r="N20" s="21">
        <v>-0.23914071238933021</v>
      </c>
      <c r="O20" s="21">
        <v>-0.11010639687173368</v>
      </c>
    </row>
    <row r="21" spans="7:15" ht="14.25" thickBot="1">
      <c r="G21" s="22" t="s">
        <v>32</v>
      </c>
      <c r="H21" s="22">
        <v>-6.2169435300794128E-2</v>
      </c>
      <c r="I21" s="22">
        <v>1.600365090677508E-2</v>
      </c>
      <c r="J21" s="22">
        <v>-3.8847032882025032</v>
      </c>
      <c r="K21" s="22">
        <v>1.97966375617092E-4</v>
      </c>
      <c r="L21" s="22">
        <v>-9.3973328548124443E-2</v>
      </c>
      <c r="M21" s="22">
        <v>-3.0365542053463812E-2</v>
      </c>
      <c r="N21" s="22">
        <v>-9.3973328548124443E-2</v>
      </c>
      <c r="O21" s="22">
        <v>-3.0365542053463812E-2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O20"/>
  <sheetViews>
    <sheetView tabSelected="1" workbookViewId="0">
      <selection activeCell="A2" sqref="A2"/>
    </sheetView>
  </sheetViews>
  <sheetFormatPr defaultRowHeight="13.5"/>
  <cols>
    <col min="1" max="1" width="16.75" bestFit="1" customWidth="1"/>
  </cols>
  <sheetData>
    <row r="1" spans="1:15">
      <c r="A1" t="s">
        <v>161</v>
      </c>
      <c r="G1" t="s">
        <v>27</v>
      </c>
    </row>
    <row r="2" spans="1:15" ht="14.25" thickBot="1"/>
    <row r="3" spans="1:15">
      <c r="A3" s="24" t="s">
        <v>8</v>
      </c>
      <c r="B3" s="24"/>
      <c r="G3" s="24" t="s">
        <v>8</v>
      </c>
      <c r="H3" s="24"/>
    </row>
    <row r="4" spans="1:15">
      <c r="A4" s="21" t="s">
        <v>122</v>
      </c>
      <c r="B4" s="25">
        <v>0.87773039289243948</v>
      </c>
      <c r="G4" s="21" t="s">
        <v>121</v>
      </c>
      <c r="H4" s="21">
        <v>0.93687266631727462</v>
      </c>
    </row>
    <row r="5" spans="1:15">
      <c r="A5" s="21" t="s">
        <v>123</v>
      </c>
      <c r="B5" s="25">
        <v>0.87283960860813714</v>
      </c>
      <c r="G5" s="21" t="s">
        <v>122</v>
      </c>
      <c r="H5" s="21">
        <v>0.87773039289243948</v>
      </c>
    </row>
    <row r="6" spans="1:15" ht="14.25" thickBot="1">
      <c r="A6" s="22" t="s">
        <v>10</v>
      </c>
      <c r="B6" s="22">
        <v>79</v>
      </c>
      <c r="G6" s="21" t="s">
        <v>123</v>
      </c>
      <c r="H6" s="21">
        <v>0.87283960860813714</v>
      </c>
    </row>
    <row r="7" spans="1:15" ht="14.25" thickBot="1">
      <c r="G7" s="21" t="s">
        <v>9</v>
      </c>
      <c r="H7" s="21">
        <v>0.94849437113674906</v>
      </c>
    </row>
    <row r="8" spans="1:15" ht="14.25" thickBot="1">
      <c r="A8" s="23"/>
      <c r="B8" s="23" t="s">
        <v>11</v>
      </c>
      <c r="C8" s="23" t="s">
        <v>9</v>
      </c>
      <c r="D8" s="23" t="s">
        <v>12</v>
      </c>
      <c r="E8" s="23" t="s">
        <v>13</v>
      </c>
      <c r="G8" s="22" t="s">
        <v>10</v>
      </c>
      <c r="H8" s="22">
        <v>79</v>
      </c>
    </row>
    <row r="9" spans="1:15">
      <c r="A9" s="21" t="s">
        <v>14</v>
      </c>
      <c r="B9" s="25">
        <v>5.2306450170874701</v>
      </c>
      <c r="C9" s="25">
        <v>0.40674045799135311</v>
      </c>
      <c r="D9" s="25">
        <v>12.859908362493579</v>
      </c>
      <c r="E9" s="25">
        <v>1.1828919060383802E-20</v>
      </c>
    </row>
    <row r="10" spans="1:15" ht="14.25" thickBot="1">
      <c r="A10" s="21" t="s">
        <v>33</v>
      </c>
      <c r="B10" s="25">
        <v>0.11775192380190529</v>
      </c>
      <c r="C10" s="25">
        <v>5.5174676541916877E-3</v>
      </c>
      <c r="D10" s="25">
        <v>21.341660918020555</v>
      </c>
      <c r="E10" s="25">
        <v>1.3654087139849574E-33</v>
      </c>
      <c r="G10" t="s">
        <v>124</v>
      </c>
    </row>
    <row r="11" spans="1:15">
      <c r="A11" s="21" t="s">
        <v>31</v>
      </c>
      <c r="B11" s="25">
        <v>-7.0101412789478276E-2</v>
      </c>
      <c r="C11" s="25">
        <v>1.5030110994117479E-2</v>
      </c>
      <c r="D11" s="25">
        <v>-4.6640648772929714</v>
      </c>
      <c r="E11" s="25">
        <v>1.32326659260441E-5</v>
      </c>
      <c r="G11" s="23"/>
      <c r="H11" s="23" t="s">
        <v>128</v>
      </c>
      <c r="I11" s="23" t="s">
        <v>129</v>
      </c>
      <c r="J11" s="23" t="s">
        <v>130</v>
      </c>
      <c r="K11" s="23" t="s">
        <v>131</v>
      </c>
      <c r="L11" s="23" t="s">
        <v>132</v>
      </c>
    </row>
    <row r="12" spans="1:15" ht="14.25" thickBot="1">
      <c r="A12" s="22" t="s">
        <v>32</v>
      </c>
      <c r="B12" s="26">
        <v>-9.7357058775481342E-2</v>
      </c>
      <c r="C12" s="26">
        <v>1.5487263653301735E-2</v>
      </c>
      <c r="D12" s="26">
        <v>-6.286265989584658</v>
      </c>
      <c r="E12" s="26">
        <v>1.9544728763286707E-8</v>
      </c>
      <c r="G12" s="21" t="s">
        <v>125</v>
      </c>
      <c r="H12" s="21">
        <v>3</v>
      </c>
      <c r="I12" s="21">
        <v>484.36572006882636</v>
      </c>
      <c r="J12" s="21">
        <v>161.45524002294212</v>
      </c>
      <c r="K12" s="21">
        <v>179.46618412707849</v>
      </c>
      <c r="L12" s="21">
        <v>3.8965832949745042E-34</v>
      </c>
    </row>
    <row r="13" spans="1:15">
      <c r="G13" s="21" t="s">
        <v>126</v>
      </c>
      <c r="H13" s="21">
        <v>75</v>
      </c>
      <c r="I13" s="21">
        <v>67.473117905857279</v>
      </c>
      <c r="J13" s="21">
        <v>0.89964157207809703</v>
      </c>
      <c r="K13" s="21"/>
      <c r="L13" s="21"/>
    </row>
    <row r="14" spans="1:15" ht="14.25" thickBot="1">
      <c r="G14" s="22" t="s">
        <v>127</v>
      </c>
      <c r="H14" s="22">
        <v>78</v>
      </c>
      <c r="I14" s="22">
        <v>551.83883797468366</v>
      </c>
      <c r="J14" s="22"/>
      <c r="K14" s="22"/>
      <c r="L14" s="22"/>
    </row>
    <row r="15" spans="1:15" ht="14.25" thickBot="1">
      <c r="A15" t="s">
        <v>160</v>
      </c>
    </row>
    <row r="16" spans="1:15">
      <c r="A16" s="33"/>
      <c r="B16" s="33" t="s">
        <v>39</v>
      </c>
      <c r="C16" s="33" t="s">
        <v>40</v>
      </c>
      <c r="G16" s="23"/>
      <c r="H16" s="23" t="s">
        <v>11</v>
      </c>
      <c r="I16" s="23" t="s">
        <v>9</v>
      </c>
      <c r="J16" s="23" t="s">
        <v>12</v>
      </c>
      <c r="K16" s="23" t="s">
        <v>13</v>
      </c>
      <c r="L16" s="23" t="s">
        <v>133</v>
      </c>
      <c r="M16" s="23" t="s">
        <v>134</v>
      </c>
      <c r="N16" s="23" t="s">
        <v>135</v>
      </c>
      <c r="O16" s="23" t="s">
        <v>136</v>
      </c>
    </row>
    <row r="17" spans="1:15">
      <c r="A17" t="s">
        <v>33</v>
      </c>
      <c r="B17" s="48">
        <v>0.25737724836967635</v>
      </c>
      <c r="C17" s="48">
        <v>0.11775192380190529</v>
      </c>
      <c r="G17" s="21" t="s">
        <v>14</v>
      </c>
      <c r="H17" s="21">
        <v>5.2306450170874701</v>
      </c>
      <c r="I17" s="21">
        <v>0.40674045799135311</v>
      </c>
      <c r="J17" s="21">
        <v>12.859908362493579</v>
      </c>
      <c r="K17" s="21">
        <v>1.1828919060383802E-20</v>
      </c>
      <c r="L17" s="21">
        <v>4.4203764746030378</v>
      </c>
      <c r="M17" s="21">
        <v>6.0409135595719023</v>
      </c>
      <c r="N17" s="21">
        <v>4.4203764746030378</v>
      </c>
      <c r="O17" s="21">
        <v>6.0409135595719023</v>
      </c>
    </row>
    <row r="18" spans="1:15">
      <c r="A18" t="s">
        <v>31</v>
      </c>
      <c r="B18" s="48">
        <v>-0.17462355463053195</v>
      </c>
      <c r="C18" s="48">
        <v>-7.0101412789478276E-2</v>
      </c>
      <c r="G18" s="21" t="s">
        <v>33</v>
      </c>
      <c r="H18" s="21">
        <v>0.11775192380190529</v>
      </c>
      <c r="I18" s="21">
        <v>5.5174676541916877E-3</v>
      </c>
      <c r="J18" s="21">
        <v>21.341660918020555</v>
      </c>
      <c r="K18" s="21">
        <v>1.3654087139849574E-33</v>
      </c>
      <c r="L18" s="21">
        <v>0.10676056460335234</v>
      </c>
      <c r="M18" s="21">
        <v>0.12874328300045823</v>
      </c>
      <c r="N18" s="21">
        <v>0.10676056460335234</v>
      </c>
      <c r="O18" s="21">
        <v>0.12874328300045823</v>
      </c>
    </row>
    <row r="19" spans="1:15">
      <c r="A19" s="33" t="s">
        <v>32</v>
      </c>
      <c r="B19" s="49">
        <v>-6.2169435300794128E-2</v>
      </c>
      <c r="C19" s="49">
        <v>-9.7357058775481342E-2</v>
      </c>
      <c r="G19" s="21" t="s">
        <v>31</v>
      </c>
      <c r="H19" s="21">
        <v>-7.0101412789478276E-2</v>
      </c>
      <c r="I19" s="21">
        <v>1.5030110994117479E-2</v>
      </c>
      <c r="J19" s="21">
        <v>-4.6640648772929714</v>
      </c>
      <c r="K19" s="21">
        <v>1.32326659260441E-5</v>
      </c>
      <c r="L19" s="21">
        <v>-0.10004292927575247</v>
      </c>
      <c r="M19" s="21">
        <v>-4.0159896303204087E-2</v>
      </c>
      <c r="N19" s="21">
        <v>-0.10004292927575247</v>
      </c>
      <c r="O19" s="21">
        <v>-4.0159896303204087E-2</v>
      </c>
    </row>
    <row r="20" spans="1:15" ht="14.25" thickBot="1">
      <c r="G20" s="22" t="s">
        <v>32</v>
      </c>
      <c r="H20" s="22">
        <v>-9.7357058775481342E-2</v>
      </c>
      <c r="I20" s="22">
        <v>1.5487263653301735E-2</v>
      </c>
      <c r="J20" s="22">
        <v>-6.286265989584658</v>
      </c>
      <c r="K20" s="22">
        <v>1.9544728763286707E-8</v>
      </c>
      <c r="L20" s="22">
        <v>-0.12820927005882435</v>
      </c>
      <c r="M20" s="22">
        <v>-6.650484749213835E-2</v>
      </c>
      <c r="N20" s="22">
        <v>-0.12820927005882435</v>
      </c>
      <c r="O20" s="22">
        <v>-6.650484749213835E-2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図４．１</vt:lpstr>
      <vt:lpstr>表４．１</vt:lpstr>
      <vt:lpstr>表４．２、４．３、４．４</vt:lpstr>
      <vt:lpstr>表４．５、表４．６</vt:lpstr>
      <vt:lpstr>表４．７</vt:lpstr>
      <vt:lpstr>表４．８</vt:lpstr>
      <vt:lpstr>表４．９</vt:lpstr>
      <vt:lpstr>表４．１０</vt:lpstr>
      <vt:lpstr>表４．１１、４．１２</vt:lpstr>
      <vt:lpstr>付表４．１</vt:lpstr>
      <vt:lpstr>付表４．２</vt:lpstr>
      <vt:lpstr>付表４．３</vt:lpstr>
      <vt:lpstr>付表４．４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2012-06-05T02:39:44Z</dcterms:modified>
</cp:coreProperties>
</file>