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Default Extension="wmf" ContentType="image/x-wmf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embeddings/oleObject7.bin" ContentType="application/vnd.openxmlformats-officedocument.oleObject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2" activeTab="9"/>
  </bookViews>
  <sheets>
    <sheet name="表２．１、図２．１" sheetId="1" r:id="rId1"/>
    <sheet name="表２．２、表２．３、図２．２" sheetId="9" r:id="rId2"/>
    <sheet name="表２．４" sheetId="3" r:id="rId3"/>
    <sheet name="表２．５～表２．８" sheetId="5" r:id="rId4"/>
    <sheet name="表２．９" sheetId="8" r:id="rId5"/>
    <sheet name="表２．１０～２．１３、図２．６、図２．７" sheetId="7" r:id="rId6"/>
    <sheet name="図２．１０" sheetId="4" r:id="rId7"/>
    <sheet name="EXCELによる実習(1)" sheetId="10" r:id="rId8"/>
    <sheet name="EXCELによる実習(2)" sheetId="11" r:id="rId9"/>
    <sheet name="付表２．１" sheetId="12" r:id="rId10"/>
  </sheets>
  <externalReferences>
    <externalReference r:id="rId11"/>
    <externalReference r:id="rId12"/>
  </externalReferences>
  <calcPr calcId="125725"/>
</workbook>
</file>

<file path=xl/calcChain.xml><?xml version="1.0" encoding="utf-8"?>
<calcChain xmlns="http://schemas.openxmlformats.org/spreadsheetml/2006/main">
  <c r="AC9" i="5"/>
  <c r="AB9"/>
  <c r="W24" i="7" l="1"/>
  <c r="U29" s="1"/>
  <c r="V24"/>
  <c r="U28" s="1"/>
  <c r="U20"/>
  <c r="T20"/>
  <c r="S20"/>
  <c r="W3"/>
  <c r="V3"/>
  <c r="W17"/>
  <c r="V17"/>
  <c r="W16"/>
  <c r="V16"/>
  <c r="W15"/>
  <c r="V15"/>
  <c r="W14"/>
  <c r="V14"/>
  <c r="W13"/>
  <c r="V13"/>
  <c r="W12"/>
  <c r="V12"/>
  <c r="W11"/>
  <c r="V11"/>
  <c r="W10"/>
  <c r="V10"/>
  <c r="W9"/>
  <c r="V9"/>
  <c r="W8"/>
  <c r="V8"/>
  <c r="W7"/>
  <c r="V7"/>
  <c r="W6"/>
  <c r="V6"/>
  <c r="W5"/>
  <c r="V5"/>
  <c r="W4"/>
  <c r="W18" s="1"/>
  <c r="W20" s="1"/>
  <c r="W22" s="1"/>
  <c r="V4"/>
  <c r="V18" s="1"/>
  <c r="V20" s="1"/>
  <c r="V22" s="1"/>
  <c r="L18" l="1"/>
  <c r="O14" s="1"/>
  <c r="K18"/>
  <c r="N17" s="1"/>
  <c r="J18"/>
  <c r="M16" s="1"/>
  <c r="P16" s="1"/>
  <c r="D19"/>
  <c r="E19"/>
  <c r="F19"/>
  <c r="G19"/>
  <c r="M15" l="1"/>
  <c r="P15" s="1"/>
  <c r="M3"/>
  <c r="P3" s="1"/>
  <c r="M7"/>
  <c r="P7" s="1"/>
  <c r="M11"/>
  <c r="P11" s="1"/>
  <c r="M5"/>
  <c r="P5" s="1"/>
  <c r="M13"/>
  <c r="P13" s="1"/>
  <c r="M9"/>
  <c r="P9" s="1"/>
  <c r="M17"/>
  <c r="P17" s="1"/>
  <c r="O5"/>
  <c r="O9"/>
  <c r="O13"/>
  <c r="O17"/>
  <c r="O3"/>
  <c r="O7"/>
  <c r="O11"/>
  <c r="O15"/>
  <c r="N4"/>
  <c r="N8"/>
  <c r="N12"/>
  <c r="N16"/>
  <c r="N3"/>
  <c r="O4"/>
  <c r="M6"/>
  <c r="P6" s="1"/>
  <c r="N7"/>
  <c r="O8"/>
  <c r="M10"/>
  <c r="P10" s="1"/>
  <c r="N11"/>
  <c r="O12"/>
  <c r="M14"/>
  <c r="P14" s="1"/>
  <c r="N15"/>
  <c r="O16"/>
  <c r="N6"/>
  <c r="N10"/>
  <c r="N14"/>
  <c r="M4"/>
  <c r="P4" s="1"/>
  <c r="N5"/>
  <c r="O6"/>
  <c r="M8"/>
  <c r="P8" s="1"/>
  <c r="N9"/>
  <c r="O10"/>
  <c r="M12"/>
  <c r="P12" s="1"/>
  <c r="N13"/>
</calcChain>
</file>

<file path=xl/sharedStrings.xml><?xml version="1.0" encoding="utf-8"?>
<sst xmlns="http://schemas.openxmlformats.org/spreadsheetml/2006/main" count="315" uniqueCount="163">
  <si>
    <t>ﾃﾞｰﾀ区間</t>
  </si>
  <si>
    <t>階級値</t>
  </si>
  <si>
    <t>度数</t>
  </si>
  <si>
    <t>相対度数</t>
  </si>
  <si>
    <t>0.900～0.925</t>
  </si>
  <si>
    <t>0.926～0.95</t>
  </si>
  <si>
    <t>0.951～0.975</t>
  </si>
  <si>
    <t>0.976～1.000</t>
  </si>
  <si>
    <t>1.001～1.025</t>
  </si>
  <si>
    <t>1.026～1.05</t>
  </si>
  <si>
    <t>1.051～1.075</t>
  </si>
  <si>
    <t>1月</t>
  </si>
  <si>
    <t>2月</t>
  </si>
  <si>
    <t>3月</t>
  </si>
  <si>
    <t>4月</t>
  </si>
  <si>
    <t>5月</t>
  </si>
  <si>
    <t>6月</t>
  </si>
  <si>
    <t>8件</t>
  </si>
  <si>
    <t>14件</t>
  </si>
  <si>
    <t>16件</t>
  </si>
  <si>
    <t>19件</t>
  </si>
  <si>
    <t>11件</t>
  </si>
  <si>
    <t>7件</t>
  </si>
  <si>
    <t>偏差:</t>
  </si>
  <si>
    <t>偏差</t>
  </si>
  <si>
    <t>偏差平方</t>
  </si>
  <si>
    <t>計</t>
  </si>
  <si>
    <t>表２．７</t>
    <phoneticPr fontId="2"/>
  </si>
  <si>
    <t>表２．６</t>
    <phoneticPr fontId="2"/>
  </si>
  <si>
    <r>
      <t>X</t>
    </r>
    <r>
      <rPr>
        <sz val="11"/>
        <color rgb="FF000000"/>
        <rFont val="ＭＳ 明朝"/>
        <family val="1"/>
        <charset val="128"/>
      </rPr>
      <t>社</t>
    </r>
  </si>
  <si>
    <r>
      <t>Y</t>
    </r>
    <r>
      <rPr>
        <sz val="11"/>
        <color rgb="FF000000"/>
        <rFont val="ＭＳ 明朝"/>
        <family val="1"/>
        <charset val="128"/>
      </rPr>
      <t>社</t>
    </r>
  </si>
  <si>
    <r>
      <t>Z</t>
    </r>
    <r>
      <rPr>
        <sz val="11"/>
        <color rgb="FF000000"/>
        <rFont val="ＭＳ 明朝"/>
        <family val="1"/>
        <charset val="128"/>
      </rPr>
      <t>社</t>
    </r>
  </si>
  <si>
    <t>2009年</t>
    <phoneticPr fontId="2"/>
  </si>
  <si>
    <t>2010年</t>
    <phoneticPr fontId="2"/>
  </si>
  <si>
    <t>2011年</t>
    <phoneticPr fontId="2"/>
  </si>
  <si>
    <t>表２，５</t>
    <phoneticPr fontId="2"/>
  </si>
  <si>
    <t>エディアール</t>
    <phoneticPr fontId="3"/>
  </si>
  <si>
    <t>ビゴの店</t>
    <rPh sb="3" eb="4">
      <t>ミセ</t>
    </rPh>
    <phoneticPr fontId="3"/>
  </si>
  <si>
    <t>プチモンド</t>
    <phoneticPr fontId="3"/>
  </si>
  <si>
    <t>ルノートル</t>
    <phoneticPr fontId="3"/>
  </si>
  <si>
    <t>ダロワイヨ</t>
    <phoneticPr fontId="3"/>
  </si>
  <si>
    <t>ぽるとがる</t>
    <phoneticPr fontId="3"/>
  </si>
  <si>
    <t>ホテルオークラ</t>
    <phoneticPr fontId="3"/>
  </si>
  <si>
    <t>ジョアン</t>
    <phoneticPr fontId="3"/>
  </si>
  <si>
    <t>ヴィ・ド・フランス</t>
    <phoneticPr fontId="3"/>
  </si>
  <si>
    <t>ドンク</t>
    <phoneticPr fontId="3"/>
  </si>
  <si>
    <t>フォション</t>
    <phoneticPr fontId="3"/>
  </si>
  <si>
    <t>ポンパドウル</t>
    <phoneticPr fontId="3"/>
  </si>
  <si>
    <t>木村屋総本店</t>
    <rPh sb="0" eb="2">
      <t>キムラ</t>
    </rPh>
    <rPh sb="2" eb="3">
      <t>ヤ</t>
    </rPh>
    <rPh sb="3" eb="4">
      <t>ソウ</t>
    </rPh>
    <rPh sb="4" eb="6">
      <t>ホンテン</t>
    </rPh>
    <phoneticPr fontId="3"/>
  </si>
  <si>
    <t>サンジェルマン</t>
    <phoneticPr fontId="3"/>
  </si>
  <si>
    <t>人気度</t>
    <rPh sb="0" eb="2">
      <t>ニンキ</t>
    </rPh>
    <rPh sb="2" eb="3">
      <t>ド</t>
    </rPh>
    <phoneticPr fontId="3"/>
  </si>
  <si>
    <t>認知度</t>
    <rPh sb="0" eb="3">
      <t>ニンチド</t>
    </rPh>
    <phoneticPr fontId="3"/>
  </si>
  <si>
    <t>種類が豊富</t>
    <rPh sb="0" eb="2">
      <t>シュルイ</t>
    </rPh>
    <rPh sb="3" eb="5">
      <t>ホウフ</t>
    </rPh>
    <phoneticPr fontId="3"/>
  </si>
  <si>
    <t>菓子パン・ペストリーがおいしい</t>
    <rPh sb="0" eb="2">
      <t>カシ</t>
    </rPh>
    <phoneticPr fontId="3"/>
  </si>
  <si>
    <t>食パン・イギリスパンがおいしい</t>
    <rPh sb="0" eb="1">
      <t>ショク</t>
    </rPh>
    <phoneticPr fontId="3"/>
  </si>
  <si>
    <t>購入経験</t>
    <rPh sb="0" eb="2">
      <t>コウニュウ</t>
    </rPh>
    <rPh sb="2" eb="4">
      <t>ケイケン</t>
    </rPh>
    <phoneticPr fontId="3"/>
  </si>
  <si>
    <t>平均</t>
    <rPh sb="0" eb="2">
      <t>ヘイキン</t>
    </rPh>
    <phoneticPr fontId="3"/>
  </si>
  <si>
    <t>American</t>
    <phoneticPr fontId="3"/>
  </si>
  <si>
    <t>National</t>
    <phoneticPr fontId="3"/>
  </si>
  <si>
    <t>平均順位</t>
    <rPh sb="0" eb="2">
      <t>ヘイキン</t>
    </rPh>
    <rPh sb="2" eb="4">
      <t>ジュンイ</t>
    </rPh>
    <phoneticPr fontId="3"/>
  </si>
  <si>
    <t>期間Ⅰ</t>
    <rPh sb="0" eb="2">
      <t>キカン</t>
    </rPh>
    <phoneticPr fontId="3"/>
  </si>
  <si>
    <t>EAST</t>
    <phoneticPr fontId="3"/>
  </si>
  <si>
    <t>WEST</t>
    <phoneticPr fontId="3"/>
  </si>
  <si>
    <t>期間Ⅱ</t>
    <rPh sb="0" eb="2">
      <t>キカン</t>
    </rPh>
    <phoneticPr fontId="3"/>
  </si>
  <si>
    <t>期間Ⅲ</t>
    <rPh sb="0" eb="2">
      <t>キカン</t>
    </rPh>
    <phoneticPr fontId="3"/>
  </si>
  <si>
    <t>優勝回数</t>
    <rPh sb="0" eb="2">
      <t>ユウショウ</t>
    </rPh>
    <rPh sb="2" eb="4">
      <t>カイスウ</t>
    </rPh>
    <phoneticPr fontId="3"/>
  </si>
  <si>
    <t>Aクラス</t>
    <phoneticPr fontId="3"/>
  </si>
  <si>
    <t>注1)期間Ⅰは1955-64、Ⅱは1965-74、</t>
    <rPh sb="0" eb="1">
      <t>チュウ</t>
    </rPh>
    <rPh sb="3" eb="5">
      <t>キカン</t>
    </rPh>
    <phoneticPr fontId="3"/>
  </si>
  <si>
    <t>Ⅲは1975-84</t>
  </si>
  <si>
    <t>注1)期間Ⅰは1955-64、Ⅱは1965-74、Ⅲは1975-84</t>
    <rPh sb="0" eb="1">
      <t>チュウ</t>
    </rPh>
    <rPh sb="3" eb="5">
      <t>キカン</t>
    </rPh>
    <phoneticPr fontId="3"/>
  </si>
  <si>
    <t>注2)Aクラスとは、上位３位以内に入った回数とする。</t>
    <rPh sb="0" eb="1">
      <t>チュウ</t>
    </rPh>
    <rPh sb="10" eb="12">
      <t>ジョウイ</t>
    </rPh>
    <rPh sb="13" eb="14">
      <t>イ</t>
    </rPh>
    <rPh sb="14" eb="16">
      <t>イナイ</t>
    </rPh>
    <rPh sb="17" eb="18">
      <t>ハイ</t>
    </rPh>
    <rPh sb="20" eb="22">
      <t>カイスウ</t>
    </rPh>
    <phoneticPr fontId="3"/>
  </si>
  <si>
    <t>表２．９．日米プロ野球の戦力の偏り</t>
    <rPh sb="0" eb="1">
      <t>ヒョウ</t>
    </rPh>
    <phoneticPr fontId="3"/>
  </si>
  <si>
    <t>図２．６</t>
    <phoneticPr fontId="2"/>
  </si>
  <si>
    <t>図２．７</t>
    <phoneticPr fontId="2"/>
  </si>
  <si>
    <t>偏差
「種類」</t>
    <rPh sb="4" eb="6">
      <t>シュルイ</t>
    </rPh>
    <phoneticPr fontId="3"/>
  </si>
  <si>
    <t>偏差
「認知度」</t>
    <rPh sb="4" eb="7">
      <t>ニンチド</t>
    </rPh>
    <phoneticPr fontId="3"/>
  </si>
  <si>
    <t>偏差
「人気度」</t>
    <rPh sb="4" eb="6">
      <t>ニンキ</t>
    </rPh>
    <rPh sb="6" eb="7">
      <t>ド</t>
    </rPh>
    <phoneticPr fontId="3"/>
  </si>
  <si>
    <t>平均値</t>
    <phoneticPr fontId="2"/>
  </si>
  <si>
    <t>表２．１１</t>
    <phoneticPr fontId="2"/>
  </si>
  <si>
    <t>図２．８</t>
    <phoneticPr fontId="2"/>
  </si>
  <si>
    <t>表２．１２</t>
    <phoneticPr fontId="2"/>
  </si>
  <si>
    <t>アンデルセン</t>
  </si>
  <si>
    <t>偏差積
「人気度」・「種類」</t>
    <rPh sb="5" eb="7">
      <t>ニンキ</t>
    </rPh>
    <rPh sb="7" eb="8">
      <t>ド</t>
    </rPh>
    <phoneticPr fontId="3"/>
  </si>
  <si>
    <t>偏差
「人気度」・「認知度」</t>
    <rPh sb="4" eb="6">
      <t>ニンキ</t>
    </rPh>
    <rPh sb="6" eb="7">
      <t>ド</t>
    </rPh>
    <phoneticPr fontId="3"/>
  </si>
  <si>
    <t>偏差積和</t>
    <phoneticPr fontId="2"/>
  </si>
  <si>
    <t>人気度</t>
    <rPh sb="0" eb="2">
      <t>ニンキ</t>
    </rPh>
    <rPh sb="2" eb="3">
      <t>ド</t>
    </rPh>
    <phoneticPr fontId="2"/>
  </si>
  <si>
    <t>認知度</t>
    <rPh sb="0" eb="3">
      <t>ニンチド</t>
    </rPh>
    <phoneticPr fontId="2"/>
  </si>
  <si>
    <t>種類</t>
    <rPh sb="0" eb="2">
      <t>シュルイ</t>
    </rPh>
    <phoneticPr fontId="2"/>
  </si>
  <si>
    <t>表２．１３</t>
    <rPh sb="0" eb="1">
      <t>ヒョウ</t>
    </rPh>
    <phoneticPr fontId="2"/>
  </si>
  <si>
    <t xml:space="preserve">平均寿命 (years) </t>
    <rPh sb="0" eb="2">
      <t>ヘイキン</t>
    </rPh>
    <rPh sb="2" eb="4">
      <t>ジュミョウ</t>
    </rPh>
    <phoneticPr fontId="3"/>
  </si>
  <si>
    <t>Australia</t>
  </si>
  <si>
    <t>Austria</t>
  </si>
  <si>
    <t>Azerbaijan</t>
  </si>
  <si>
    <t>Belgium</t>
  </si>
  <si>
    <t>Brazil</t>
  </si>
  <si>
    <t>Bulgaria</t>
  </si>
  <si>
    <t>Canada</t>
  </si>
  <si>
    <t>Chile</t>
  </si>
  <si>
    <t>China</t>
  </si>
  <si>
    <t>Colombia</t>
  </si>
  <si>
    <t>Czech Republic</t>
  </si>
  <si>
    <t>Ecuador</t>
  </si>
  <si>
    <t>Egypt, Arab Rep.</t>
  </si>
  <si>
    <t>Finland</t>
  </si>
  <si>
    <t>France</t>
  </si>
  <si>
    <t>Germany</t>
  </si>
  <si>
    <t>Greece</t>
  </si>
  <si>
    <t>Hungary</t>
  </si>
  <si>
    <t>Ireland</t>
  </si>
  <si>
    <t>Italy</t>
  </si>
  <si>
    <t>Japan</t>
  </si>
  <si>
    <t>Korea, Rep.</t>
  </si>
  <si>
    <t>Mexico</t>
  </si>
  <si>
    <t>Netherlands</t>
  </si>
  <si>
    <t>New Zealand</t>
  </si>
  <si>
    <t>Nicaragua</t>
  </si>
  <si>
    <t>Paraguay</t>
  </si>
  <si>
    <t>Poland</t>
  </si>
  <si>
    <t>Portugal</t>
  </si>
  <si>
    <t>Romania</t>
  </si>
  <si>
    <t>Russian Federation</t>
  </si>
  <si>
    <t>Spain</t>
  </si>
  <si>
    <t>Sweden</t>
  </si>
  <si>
    <t>Ukraine</t>
  </si>
  <si>
    <t>United States</t>
  </si>
  <si>
    <t>Venezuela, RB</t>
  </si>
  <si>
    <t>Zimbabwe</t>
  </si>
  <si>
    <t>出所：World Bank, World Development Indicatorより</t>
    <rPh sb="0" eb="2">
      <t>シュッショ</t>
    </rPh>
    <phoneticPr fontId="3"/>
  </si>
  <si>
    <t>データ区間</t>
  </si>
  <si>
    <t>～45</t>
    <phoneticPr fontId="2"/>
  </si>
  <si>
    <t>46～50</t>
    <phoneticPr fontId="2"/>
  </si>
  <si>
    <t>51～55</t>
    <phoneticPr fontId="2"/>
  </si>
  <si>
    <t>56～60</t>
    <phoneticPr fontId="2"/>
  </si>
  <si>
    <t>61～65</t>
    <phoneticPr fontId="2"/>
  </si>
  <si>
    <t>66～70</t>
    <phoneticPr fontId="2"/>
  </si>
  <si>
    <t>71～75</t>
    <phoneticPr fontId="2"/>
  </si>
  <si>
    <t>76～80</t>
    <phoneticPr fontId="2"/>
  </si>
  <si>
    <t>表２．３</t>
    <rPh sb="0" eb="1">
      <t>ヒョウ</t>
    </rPh>
    <phoneticPr fontId="2"/>
  </si>
  <si>
    <t>図２．２</t>
    <rPh sb="0" eb="1">
      <t>ズ</t>
    </rPh>
    <phoneticPr fontId="2"/>
  </si>
  <si>
    <t>度数</t>
    <rPh sb="0" eb="2">
      <t>ドスウ</t>
    </rPh>
    <phoneticPr fontId="2"/>
  </si>
  <si>
    <t>表２．２</t>
    <rPh sb="0" eb="1">
      <t>ヒョウ</t>
    </rPh>
    <phoneticPr fontId="2"/>
  </si>
  <si>
    <t>次の級</t>
  </si>
  <si>
    <t>頻度</t>
  </si>
  <si>
    <t>人気度</t>
  </si>
  <si>
    <t>購入経験</t>
  </si>
  <si>
    <t>食パン・イギリスパンがおいしい</t>
  </si>
  <si>
    <t>菓子パン・ペストリーがおいしい</t>
  </si>
  <si>
    <t>種類が豊富</t>
  </si>
  <si>
    <t>認知度</t>
  </si>
  <si>
    <t>平均寿命</t>
    <rPh sb="0" eb="2">
      <t>ヘイキン</t>
    </rPh>
    <rPh sb="2" eb="4">
      <t>ジュミョウ</t>
    </rPh>
    <phoneticPr fontId="3"/>
  </si>
  <si>
    <t>一人あたりGDP</t>
    <rPh sb="0" eb="2">
      <t>ヒトリ</t>
    </rPh>
    <phoneticPr fontId="3"/>
  </si>
  <si>
    <t>人口1000人あたり医者数</t>
    <rPh sb="0" eb="2">
      <t>ジンコウ</t>
    </rPh>
    <rPh sb="6" eb="7">
      <t>ニン</t>
    </rPh>
    <rPh sb="10" eb="12">
      <t>イシャ</t>
    </rPh>
    <rPh sb="12" eb="13">
      <t>スウ</t>
    </rPh>
    <phoneticPr fontId="3"/>
  </si>
  <si>
    <t>失業率</t>
    <rPh sb="0" eb="2">
      <t>シツギョウ</t>
    </rPh>
    <rPh sb="2" eb="3">
      <t>リツ</t>
    </rPh>
    <phoneticPr fontId="3"/>
  </si>
  <si>
    <t>セ・リーグ</t>
    <phoneticPr fontId="3"/>
  </si>
  <si>
    <t>パ・リーグ</t>
    <phoneticPr fontId="3"/>
  </si>
  <si>
    <t>A)　日本</t>
    <phoneticPr fontId="2"/>
  </si>
  <si>
    <t>B)　米国</t>
    <phoneticPr fontId="2"/>
  </si>
  <si>
    <t>表２．１０</t>
    <phoneticPr fontId="2"/>
  </si>
  <si>
    <t>表２．２</t>
    <phoneticPr fontId="2"/>
  </si>
  <si>
    <t>図2.10 Backdata</t>
    <rPh sb="0" eb="1">
      <t>ズ</t>
    </rPh>
    <phoneticPr fontId="3"/>
  </si>
  <si>
    <t>表２．１</t>
    <phoneticPr fontId="2"/>
  </si>
  <si>
    <t>図２．１</t>
    <phoneticPr fontId="2"/>
  </si>
  <si>
    <t>表２．８</t>
    <rPh sb="0" eb="1">
      <t>ヒョウ</t>
    </rPh>
    <phoneticPr fontId="2"/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</si>
</sst>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.000"/>
    <numFmt numFmtId="178" formatCode="0.0"/>
    <numFmt numFmtId="179" formatCode="0.0_ "/>
  </numFmts>
  <fonts count="7">
    <font>
      <sz val="11"/>
      <color theme="1"/>
      <name val="ＭＳ Ｐゴシック"/>
      <family val="2"/>
      <scheme val="minor"/>
    </font>
    <font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Century"/>
      <family val="1"/>
    </font>
    <font>
      <sz val="11"/>
      <color rgb="FF000000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6" fillId="0" borderId="0"/>
  </cellStyleXfs>
  <cellXfs count="10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6" fillId="0" borderId="6" xfId="1" applyBorder="1">
      <alignment vertical="center"/>
    </xf>
    <xf numFmtId="0" fontId="6" fillId="0" borderId="0" xfId="1" applyBorder="1">
      <alignment vertical="center"/>
    </xf>
    <xf numFmtId="0" fontId="6" fillId="0" borderId="5" xfId="1" applyBorder="1">
      <alignment vertical="center"/>
    </xf>
    <xf numFmtId="0" fontId="6" fillId="0" borderId="5" xfId="1" applyBorder="1" applyAlignment="1">
      <alignment vertical="center" wrapText="1"/>
    </xf>
    <xf numFmtId="0" fontId="6" fillId="0" borderId="0" xfId="2">
      <alignment vertical="center"/>
    </xf>
    <xf numFmtId="0" fontId="6" fillId="0" borderId="22" xfId="2" applyBorder="1">
      <alignment vertical="center"/>
    </xf>
    <xf numFmtId="0" fontId="6" fillId="0" borderId="22" xfId="2" applyBorder="1" applyAlignment="1">
      <alignment horizontal="center" vertical="center"/>
    </xf>
    <xf numFmtId="0" fontId="6" fillId="0" borderId="18" xfId="2" applyBorder="1">
      <alignment vertical="center"/>
    </xf>
    <xf numFmtId="0" fontId="6" fillId="0" borderId="23" xfId="2" applyBorder="1">
      <alignment vertical="center"/>
    </xf>
    <xf numFmtId="0" fontId="6" fillId="0" borderId="24" xfId="2" applyBorder="1" applyAlignment="1">
      <alignment horizontal="center" vertical="center"/>
    </xf>
    <xf numFmtId="0" fontId="6" fillId="0" borderId="0" xfId="2" applyBorder="1">
      <alignment vertical="center"/>
    </xf>
    <xf numFmtId="176" fontId="6" fillId="0" borderId="0" xfId="2" applyNumberFormat="1" applyBorder="1">
      <alignment vertical="center"/>
    </xf>
    <xf numFmtId="176" fontId="6" fillId="0" borderId="0" xfId="2" applyNumberFormat="1">
      <alignment vertical="center"/>
    </xf>
    <xf numFmtId="176" fontId="6" fillId="0" borderId="2" xfId="2" applyNumberFormat="1" applyBorder="1">
      <alignment vertical="center"/>
    </xf>
    <xf numFmtId="0" fontId="6" fillId="0" borderId="25" xfId="2" applyBorder="1">
      <alignment vertical="center"/>
    </xf>
    <xf numFmtId="0" fontId="6" fillId="0" borderId="26" xfId="2" applyBorder="1">
      <alignment vertical="center"/>
    </xf>
    <xf numFmtId="0" fontId="6" fillId="0" borderId="27" xfId="2" applyBorder="1">
      <alignment vertical="center"/>
    </xf>
    <xf numFmtId="176" fontId="6" fillId="0" borderId="28" xfId="2" applyNumberFormat="1" applyBorder="1">
      <alignment vertical="center"/>
    </xf>
    <xf numFmtId="176" fontId="6" fillId="0" borderId="18" xfId="2" applyNumberFormat="1" applyBorder="1">
      <alignment vertical="center"/>
    </xf>
    <xf numFmtId="0" fontId="6" fillId="0" borderId="6" xfId="2" applyBorder="1">
      <alignment vertical="center"/>
    </xf>
    <xf numFmtId="0" fontId="6" fillId="0" borderId="29" xfId="2" applyBorder="1">
      <alignment vertical="center"/>
    </xf>
    <xf numFmtId="176" fontId="6" fillId="0" borderId="6" xfId="2" applyNumberFormat="1" applyBorder="1">
      <alignment vertical="center"/>
    </xf>
    <xf numFmtId="176" fontId="6" fillId="0" borderId="30" xfId="2" applyNumberFormat="1" applyBorder="1">
      <alignment vertical="center"/>
    </xf>
    <xf numFmtId="176" fontId="6" fillId="0" borderId="24" xfId="2" applyNumberFormat="1" applyBorder="1">
      <alignment vertical="center"/>
    </xf>
    <xf numFmtId="0" fontId="6" fillId="0" borderId="2" xfId="2" applyBorder="1">
      <alignment vertical="center"/>
    </xf>
    <xf numFmtId="176" fontId="6" fillId="0" borderId="26" xfId="2" applyNumberFormat="1" applyBorder="1">
      <alignment vertical="center"/>
    </xf>
    <xf numFmtId="0" fontId="6" fillId="0" borderId="5" xfId="1" applyBorder="1" applyAlignment="1">
      <alignment horizontal="center" vertical="center" wrapText="1"/>
    </xf>
    <xf numFmtId="179" fontId="6" fillId="0" borderId="0" xfId="1" applyNumberFormat="1" applyBorder="1">
      <alignment vertical="center"/>
    </xf>
    <xf numFmtId="0" fontId="0" fillId="0" borderId="5" xfId="0" applyBorder="1"/>
    <xf numFmtId="178" fontId="0" fillId="0" borderId="5" xfId="0" applyNumberFormat="1" applyBorder="1"/>
    <xf numFmtId="0" fontId="6" fillId="0" borderId="0" xfId="1" applyFill="1" applyBorder="1">
      <alignment vertical="center"/>
    </xf>
    <xf numFmtId="0" fontId="6" fillId="0" borderId="18" xfId="1" applyBorder="1">
      <alignment vertical="center"/>
    </xf>
    <xf numFmtId="179" fontId="6" fillId="0" borderId="18" xfId="1" applyNumberFormat="1" applyBorder="1">
      <alignment vertical="center"/>
    </xf>
    <xf numFmtId="179" fontId="6" fillId="0" borderId="6" xfId="1" applyNumberFormat="1" applyBorder="1">
      <alignment vertical="center"/>
    </xf>
    <xf numFmtId="0" fontId="6" fillId="0" borderId="5" xfId="1" applyFill="1" applyBorder="1">
      <alignment vertical="center"/>
    </xf>
    <xf numFmtId="179" fontId="0" fillId="0" borderId="5" xfId="0" applyNumberFormat="1" applyBorder="1"/>
    <xf numFmtId="0" fontId="0" fillId="0" borderId="0" xfId="0" applyBorder="1"/>
    <xf numFmtId="0" fontId="0" fillId="0" borderId="6" xfId="0" applyBorder="1"/>
    <xf numFmtId="177" fontId="0" fillId="0" borderId="0" xfId="0" applyNumberFormat="1" applyBorder="1" applyAlignment="1">
      <alignment horizontal="center"/>
    </xf>
    <xf numFmtId="177" fontId="0" fillId="0" borderId="6" xfId="0" applyNumberFormat="1" applyBorder="1" applyAlignment="1">
      <alignment horizontal="center"/>
    </xf>
    <xf numFmtId="0" fontId="0" fillId="0" borderId="22" xfId="0" applyFill="1" applyBorder="1" applyAlignment="1">
      <alignment vertical="center" wrapText="1"/>
    </xf>
    <xf numFmtId="0" fontId="0" fillId="0" borderId="0" xfId="0" applyFill="1" applyBorder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3" xfId="0" applyFont="1" applyFill="1" applyBorder="1" applyAlignment="1">
      <alignment horizontal="center"/>
    </xf>
    <xf numFmtId="0" fontId="0" fillId="0" borderId="18" xfId="0" applyNumberFormat="1" applyFill="1" applyBorder="1" applyAlignment="1"/>
    <xf numFmtId="0" fontId="0" fillId="0" borderId="18" xfId="0" applyFill="1" applyBorder="1" applyAlignment="1"/>
    <xf numFmtId="0" fontId="0" fillId="0" borderId="6" xfId="0" applyNumberFormat="1" applyFill="1" applyBorder="1" applyAlignment="1"/>
    <xf numFmtId="0" fontId="0" fillId="0" borderId="6" xfId="0" applyFill="1" applyBorder="1" applyAlignment="1"/>
    <xf numFmtId="0" fontId="0" fillId="0" borderId="22" xfId="0" applyFill="1" applyBorder="1"/>
    <xf numFmtId="0" fontId="0" fillId="0" borderId="6" xfId="0" applyFill="1" applyBorder="1"/>
    <xf numFmtId="0" fontId="0" fillId="0" borderId="0" xfId="0" applyFill="1"/>
    <xf numFmtId="2" fontId="0" fillId="0" borderId="18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0" fillId="0" borderId="31" xfId="0" applyFill="1" applyBorder="1"/>
    <xf numFmtId="2" fontId="0" fillId="0" borderId="32" xfId="0" applyNumberFormat="1" applyFill="1" applyBorder="1" applyAlignment="1">
      <alignment horizontal="center"/>
    </xf>
    <xf numFmtId="0" fontId="0" fillId="0" borderId="33" xfId="0" applyFill="1" applyBorder="1"/>
    <xf numFmtId="2" fontId="0" fillId="0" borderId="34" xfId="0" applyNumberFormat="1" applyFill="1" applyBorder="1" applyAlignment="1">
      <alignment horizontal="center"/>
    </xf>
    <xf numFmtId="0" fontId="0" fillId="0" borderId="35" xfId="0" applyFill="1" applyBorder="1"/>
    <xf numFmtId="2" fontId="0" fillId="0" borderId="36" xfId="0" applyNumberFormat="1" applyFill="1" applyBorder="1" applyAlignment="1">
      <alignment horizontal="center"/>
    </xf>
    <xf numFmtId="2" fontId="0" fillId="0" borderId="31" xfId="0" applyNumberFormat="1" applyFill="1" applyBorder="1" applyAlignment="1">
      <alignment horizontal="center"/>
    </xf>
    <xf numFmtId="2" fontId="0" fillId="0" borderId="33" xfId="0" applyNumberFormat="1" applyFill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2" xfId="0" applyFill="1" applyBorder="1" applyAlignment="1"/>
    <xf numFmtId="0" fontId="6" fillId="0" borderId="22" xfId="4" applyBorder="1"/>
    <xf numFmtId="0" fontId="6" fillId="0" borderId="22" xfId="4" applyBorder="1" applyAlignment="1">
      <alignment vertical="center" wrapText="1"/>
    </xf>
    <xf numFmtId="0" fontId="6" fillId="0" borderId="0" xfId="4" applyFill="1" applyBorder="1"/>
    <xf numFmtId="0" fontId="6" fillId="0" borderId="6" xfId="4" applyFill="1" applyBorder="1"/>
    <xf numFmtId="0" fontId="6" fillId="0" borderId="0" xfId="4"/>
    <xf numFmtId="0" fontId="0" fillId="0" borderId="0" xfId="0" applyAlignment="1"/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right" vertical="center" wrapText="1"/>
    </xf>
  </cellXfs>
  <cellStyles count="5">
    <cellStyle name="桁区切り 2" xfId="3"/>
    <cellStyle name="標準" xfId="0" builtinId="0"/>
    <cellStyle name="標準 2" xfId="2"/>
    <cellStyle name="標準 3" xfId="4"/>
    <cellStyle name="標準_bread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>
        <c:manualLayout>
          <c:layoutTarget val="inner"/>
          <c:xMode val="edge"/>
          <c:yMode val="edge"/>
          <c:x val="0.12522462817147856"/>
          <c:y val="6.714129483814528E-2"/>
          <c:w val="0.84699759405074371"/>
          <c:h val="0.74280475357247056"/>
        </c:manualLayout>
      </c:layout>
      <c:barChart>
        <c:barDir val="col"/>
        <c:grouping val="clustered"/>
        <c:ser>
          <c:idx val="0"/>
          <c:order val="0"/>
          <c:tx>
            <c:strRef>
              <c:f>'表２．１、図２．１'!$C$2</c:f>
              <c:strCache>
                <c:ptCount val="1"/>
                <c:pt idx="0">
                  <c:v>度数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cat>
            <c:numRef>
              <c:f>'表２．１、図２．１'!$B$3:$B$9</c:f>
              <c:numCache>
                <c:formatCode>General</c:formatCode>
                <c:ptCount val="7"/>
                <c:pt idx="0">
                  <c:v>0.91249999999999998</c:v>
                </c:pt>
                <c:pt idx="1">
                  <c:v>0.93799999999999994</c:v>
                </c:pt>
                <c:pt idx="2">
                  <c:v>0.96299999999999997</c:v>
                </c:pt>
                <c:pt idx="3">
                  <c:v>0.98799999999999999</c:v>
                </c:pt>
                <c:pt idx="4">
                  <c:v>1.0129999999999999</c:v>
                </c:pt>
                <c:pt idx="5">
                  <c:v>1.038</c:v>
                </c:pt>
                <c:pt idx="6">
                  <c:v>1.0629999999999999</c:v>
                </c:pt>
              </c:numCache>
            </c:numRef>
          </c:cat>
          <c:val>
            <c:numRef>
              <c:f>'表２．１、図２．１'!$C$3:$C$9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/>
        <c:gapWidth val="0"/>
        <c:axId val="87377408"/>
        <c:axId val="87379328"/>
      </c:barChart>
      <c:catAx>
        <c:axId val="87377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階級値</a:t>
                </a:r>
              </a:p>
            </c:rich>
          </c:tx>
          <c:layout/>
        </c:title>
        <c:numFmt formatCode="General" sourceLinked="1"/>
        <c:tickLblPos val="nextTo"/>
        <c:crossAx val="87379328"/>
        <c:crosses val="autoZero"/>
        <c:auto val="1"/>
        <c:lblAlgn val="ctr"/>
        <c:lblOffset val="100"/>
      </c:catAx>
      <c:valAx>
        <c:axId val="87379328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度数</a:t>
                </a:r>
              </a:p>
            </c:rich>
          </c:tx>
          <c:layout/>
        </c:title>
        <c:numFmt formatCode="General" sourceLinked="1"/>
        <c:tickLblPos val="nextTo"/>
        <c:crossAx val="87377408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35531262631863247"/>
          <c:y val="3.787892799674479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3553162034834432"/>
          <c:y val="0.19697042558307284"/>
          <c:w val="0.78388558796069407"/>
          <c:h val="0.71591173913847672"/>
        </c:manualLayout>
      </c:layout>
      <c:scatterChart>
        <c:scatterStyle val="lineMarker"/>
        <c:ser>
          <c:idx val="0"/>
          <c:order val="0"/>
          <c:tx>
            <c:v>相関係数：-0.59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[1]第2章後半!$AV$3:$AV$22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[1]第2章後半!$AW$3:$AW$22</c:f>
              <c:numCache>
                <c:formatCode>General</c:formatCode>
                <c:ptCount val="20"/>
                <c:pt idx="0">
                  <c:v>6.5267269631300238</c:v>
                </c:pt>
                <c:pt idx="1">
                  <c:v>0.38064668165494009</c:v>
                </c:pt>
                <c:pt idx="2">
                  <c:v>4.843401528120034</c:v>
                </c:pt>
                <c:pt idx="3">
                  <c:v>-0.75314181090209908</c:v>
                </c:pt>
                <c:pt idx="4">
                  <c:v>-2.3474330396368193</c:v>
                </c:pt>
                <c:pt idx="5">
                  <c:v>4.4957930302782527</c:v>
                </c:pt>
                <c:pt idx="6">
                  <c:v>-2.6744554269960576</c:v>
                </c:pt>
                <c:pt idx="7">
                  <c:v>3.4084039186753081</c:v>
                </c:pt>
                <c:pt idx="8">
                  <c:v>2.4994309369059255</c:v>
                </c:pt>
                <c:pt idx="9">
                  <c:v>-1.5540528436734036E-2</c:v>
                </c:pt>
                <c:pt idx="10">
                  <c:v>-2.1521890662146959</c:v>
                </c:pt>
                <c:pt idx="11">
                  <c:v>0.32123836804911576</c:v>
                </c:pt>
                <c:pt idx="12">
                  <c:v>3.235911447874388</c:v>
                </c:pt>
                <c:pt idx="13">
                  <c:v>0.5210314960116591</c:v>
                </c:pt>
                <c:pt idx="14">
                  <c:v>0.4525295404953722</c:v>
                </c:pt>
                <c:pt idx="15">
                  <c:v>-2.7617144869265493</c:v>
                </c:pt>
                <c:pt idx="16">
                  <c:v>-3.7723774186445187</c:v>
                </c:pt>
                <c:pt idx="17">
                  <c:v>0.62868249596151138</c:v>
                </c:pt>
                <c:pt idx="18">
                  <c:v>-4.184434346610356</c:v>
                </c:pt>
                <c:pt idx="19">
                  <c:v>-4.9717793090467488</c:v>
                </c:pt>
              </c:numCache>
            </c:numRef>
          </c:yVal>
        </c:ser>
        <c:dLbls/>
        <c:axId val="100131968"/>
        <c:axId val="100133504"/>
      </c:scatterChart>
      <c:valAx>
        <c:axId val="10013196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33504"/>
        <c:crosses val="autoZero"/>
        <c:crossBetween val="midCat"/>
      </c:valAx>
      <c:valAx>
        <c:axId val="10013350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319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35401522941240426"/>
          <c:y val="3.773591858770380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5693458623436479"/>
          <c:y val="0.19622677665605953"/>
          <c:w val="0.76277508192981947"/>
          <c:h val="0.71698245316637177"/>
        </c:manualLayout>
      </c:layout>
      <c:scatterChart>
        <c:scatterStyle val="lineMarker"/>
        <c:ser>
          <c:idx val="0"/>
          <c:order val="0"/>
          <c:tx>
            <c:v>相関係数：-0.92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[1]第2章後半!$AY$3:$AY$22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[1]第2章後半!$AZ$3:$AZ$22</c:f>
              <c:numCache>
                <c:formatCode>General</c:formatCode>
                <c:ptCount val="20"/>
                <c:pt idx="0">
                  <c:v>1.9411028677333624</c:v>
                </c:pt>
                <c:pt idx="1">
                  <c:v>0.43958006280152317</c:v>
                </c:pt>
                <c:pt idx="2">
                  <c:v>-0.88104573879653403</c:v>
                </c:pt>
                <c:pt idx="3">
                  <c:v>0.93751940362976782</c:v>
                </c:pt>
                <c:pt idx="4">
                  <c:v>-1.9441915001134724</c:v>
                </c:pt>
                <c:pt idx="5">
                  <c:v>-2.6929471153533244</c:v>
                </c:pt>
                <c:pt idx="6">
                  <c:v>-1.5917058087238525</c:v>
                </c:pt>
                <c:pt idx="7">
                  <c:v>-1.5508021230732325</c:v>
                </c:pt>
                <c:pt idx="8">
                  <c:v>-3.587419162347147</c:v>
                </c:pt>
                <c:pt idx="9">
                  <c:v>-1.9082018494510367</c:v>
                </c:pt>
                <c:pt idx="10">
                  <c:v>-5.0896964482909119</c:v>
                </c:pt>
                <c:pt idx="11">
                  <c:v>-3.7790881459238781</c:v>
                </c:pt>
                <c:pt idx="12">
                  <c:v>-2.6353670685030934</c:v>
                </c:pt>
                <c:pt idx="13">
                  <c:v>-5.49310325887103</c:v>
                </c:pt>
                <c:pt idx="14">
                  <c:v>-4.124874256818809</c:v>
                </c:pt>
                <c:pt idx="15">
                  <c:v>-5.174051895418545</c:v>
                </c:pt>
                <c:pt idx="16">
                  <c:v>-7.8347397951119193</c:v>
                </c:pt>
                <c:pt idx="17">
                  <c:v>-6.7916712135865573</c:v>
                </c:pt>
                <c:pt idx="18">
                  <c:v>-8.5897173006041641</c:v>
                </c:pt>
                <c:pt idx="19">
                  <c:v>-6.4181820853165341</c:v>
                </c:pt>
              </c:numCache>
            </c:numRef>
          </c:yVal>
        </c:ser>
        <c:dLbls/>
        <c:axId val="100182272"/>
        <c:axId val="100184064"/>
      </c:scatterChart>
      <c:valAx>
        <c:axId val="10018227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84064"/>
        <c:crosses val="autoZero"/>
        <c:crossBetween val="midCat"/>
      </c:valAx>
      <c:valAx>
        <c:axId val="10018406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1822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ヒストグラム</a:t>
            </a:r>
          </a:p>
        </c:rich>
      </c:tx>
      <c:layout>
        <c:manualLayout>
          <c:xMode val="edge"/>
          <c:yMode val="edge"/>
          <c:x val="0.37515088070638575"/>
          <c:y val="3.1746044971897251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v>頻度</c:v>
          </c:tx>
          <c:cat>
            <c:strRef>
              <c:f>[2]EXCEL演習!$A$2:$A$10</c:f>
              <c:strCache>
                <c:ptCount val="9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</c:v>
                </c:pt>
                <c:pt idx="6">
                  <c:v>75</c:v>
                </c:pt>
                <c:pt idx="7">
                  <c:v>80</c:v>
                </c:pt>
                <c:pt idx="8">
                  <c:v>次の級</c:v>
                </c:pt>
              </c:strCache>
            </c:strRef>
          </c:cat>
          <c:val>
            <c:numRef>
              <c:f>[2]EXCEL演習!$B$2:$B$10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11</c:v>
                </c:pt>
                <c:pt idx="6">
                  <c:v>8</c:v>
                </c:pt>
                <c:pt idx="7">
                  <c:v>16</c:v>
                </c:pt>
                <c:pt idx="8">
                  <c:v>0</c:v>
                </c:pt>
              </c:numCache>
            </c:numRef>
          </c:val>
        </c:ser>
        <c:dLbls/>
        <c:gapWidth val="0"/>
        <c:axId val="100203136"/>
        <c:axId val="100229888"/>
      </c:barChart>
      <c:catAx>
        <c:axId val="10020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データ区間</a:t>
                </a:r>
              </a:p>
            </c:rich>
          </c:tx>
          <c:layout/>
        </c:title>
        <c:majorTickMark val="none"/>
        <c:tickLblPos val="nextTo"/>
        <c:crossAx val="100229888"/>
        <c:crosses val="autoZero"/>
        <c:auto val="1"/>
        <c:lblAlgn val="ctr"/>
        <c:lblOffset val="100"/>
      </c:catAx>
      <c:valAx>
        <c:axId val="1002298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layout/>
        </c:title>
        <c:numFmt formatCode="General" sourceLinked="1"/>
        <c:tickLblPos val="nextTo"/>
        <c:crossAx val="100203136"/>
        <c:crosses val="autoZero"/>
        <c:crossBetween val="between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/>
      <c:barChart>
        <c:barDir val="col"/>
        <c:grouping val="clustered"/>
        <c:ser>
          <c:idx val="0"/>
          <c:order val="0"/>
          <c:tx>
            <c:v>頻度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cat>
            <c:strRef>
              <c:f>'表２．２、表２．３、図２．２'!$P$3:$P$10</c:f>
              <c:strCache>
                <c:ptCount val="8"/>
                <c:pt idx="0">
                  <c:v>～45</c:v>
                </c:pt>
                <c:pt idx="1">
                  <c:v>46～50</c:v>
                </c:pt>
                <c:pt idx="2">
                  <c:v>51～55</c:v>
                </c:pt>
                <c:pt idx="3">
                  <c:v>56～60</c:v>
                </c:pt>
                <c:pt idx="4">
                  <c:v>61～65</c:v>
                </c:pt>
                <c:pt idx="5">
                  <c:v>66～70</c:v>
                </c:pt>
                <c:pt idx="6">
                  <c:v>71～75</c:v>
                </c:pt>
                <c:pt idx="7">
                  <c:v>76～80</c:v>
                </c:pt>
              </c:strCache>
            </c:strRef>
          </c:cat>
          <c:val>
            <c:numRef>
              <c:f>'表２．２、表２．３、図２．２'!$Q$3:$Q$10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11</c:v>
                </c:pt>
                <c:pt idx="6">
                  <c:v>8</c:v>
                </c:pt>
                <c:pt idx="7">
                  <c:v>16</c:v>
                </c:pt>
              </c:numCache>
            </c:numRef>
          </c:val>
        </c:ser>
        <c:dLbls/>
        <c:gapWidth val="0"/>
        <c:axId val="87403904"/>
        <c:axId val="87266816"/>
      </c:barChart>
      <c:catAx>
        <c:axId val="87403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データ区間</a:t>
                </a:r>
              </a:p>
            </c:rich>
          </c:tx>
          <c:layout/>
        </c:title>
        <c:numFmt formatCode="General" sourceLinked="1"/>
        <c:tickLblPos val="nextTo"/>
        <c:crossAx val="87266816"/>
        <c:crosses val="autoZero"/>
        <c:auto val="1"/>
        <c:lblAlgn val="ctr"/>
        <c:lblOffset val="100"/>
      </c:catAx>
      <c:valAx>
        <c:axId val="87266816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layout/>
        </c:title>
        <c:numFmt formatCode="General" sourceLinked="1"/>
        <c:tickLblPos val="nextTo"/>
        <c:crossAx val="8740390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2839129483814524"/>
          <c:y val="5.1400554097404488E-2"/>
          <c:w val="0.819928258967629"/>
          <c:h val="0.7307677165354332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'表２．１０～２．１３、図２．６、図２．７'!$F$3:$F$17</c:f>
              <c:numCache>
                <c:formatCode>General</c:formatCode>
                <c:ptCount val="15"/>
                <c:pt idx="0">
                  <c:v>230</c:v>
                </c:pt>
                <c:pt idx="1">
                  <c:v>200</c:v>
                </c:pt>
                <c:pt idx="2">
                  <c:v>88</c:v>
                </c:pt>
                <c:pt idx="3">
                  <c:v>191</c:v>
                </c:pt>
                <c:pt idx="4">
                  <c:v>98</c:v>
                </c:pt>
                <c:pt idx="5">
                  <c:v>103</c:v>
                </c:pt>
                <c:pt idx="6">
                  <c:v>205</c:v>
                </c:pt>
                <c:pt idx="7">
                  <c:v>196</c:v>
                </c:pt>
                <c:pt idx="8">
                  <c:v>39</c:v>
                </c:pt>
                <c:pt idx="9">
                  <c:v>122</c:v>
                </c:pt>
                <c:pt idx="10">
                  <c:v>98</c:v>
                </c:pt>
                <c:pt idx="11">
                  <c:v>93</c:v>
                </c:pt>
                <c:pt idx="12">
                  <c:v>78</c:v>
                </c:pt>
                <c:pt idx="13">
                  <c:v>112</c:v>
                </c:pt>
                <c:pt idx="14">
                  <c:v>73</c:v>
                </c:pt>
              </c:numCache>
            </c:numRef>
          </c:xVal>
          <c:yVal>
            <c:numRef>
              <c:f>'表２．１０～２．１３、図２．６、図２．７'!$B$3:$B$17</c:f>
              <c:numCache>
                <c:formatCode>General</c:formatCode>
                <c:ptCount val="15"/>
                <c:pt idx="0">
                  <c:v>196</c:v>
                </c:pt>
                <c:pt idx="1">
                  <c:v>166</c:v>
                </c:pt>
                <c:pt idx="2">
                  <c:v>156</c:v>
                </c:pt>
                <c:pt idx="3">
                  <c:v>147</c:v>
                </c:pt>
                <c:pt idx="4">
                  <c:v>112</c:v>
                </c:pt>
                <c:pt idx="5">
                  <c:v>98</c:v>
                </c:pt>
                <c:pt idx="6">
                  <c:v>88</c:v>
                </c:pt>
                <c:pt idx="7">
                  <c:v>78</c:v>
                </c:pt>
                <c:pt idx="8">
                  <c:v>54</c:v>
                </c:pt>
                <c:pt idx="9">
                  <c:v>54</c:v>
                </c:pt>
                <c:pt idx="10">
                  <c:v>34</c:v>
                </c:pt>
                <c:pt idx="11">
                  <c:v>34</c:v>
                </c:pt>
                <c:pt idx="12">
                  <c:v>24</c:v>
                </c:pt>
                <c:pt idx="13">
                  <c:v>20</c:v>
                </c:pt>
                <c:pt idx="14">
                  <c:v>15</c:v>
                </c:pt>
              </c:numCache>
            </c:numRef>
          </c:yVal>
        </c:ser>
        <c:dLbls/>
        <c:axId val="98347264"/>
        <c:axId val="98554240"/>
      </c:scatterChart>
      <c:valAx>
        <c:axId val="98347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種類が豊富</a:t>
                </a:r>
              </a:p>
            </c:rich>
          </c:tx>
          <c:layout/>
        </c:title>
        <c:numFmt formatCode="General" sourceLinked="1"/>
        <c:tickLblPos val="nextTo"/>
        <c:crossAx val="98554240"/>
        <c:crosses val="autoZero"/>
        <c:crossBetween val="midCat"/>
      </c:valAx>
      <c:valAx>
        <c:axId val="98554240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人気度</a:t>
                </a:r>
              </a:p>
            </c:rich>
          </c:tx>
          <c:layout>
            <c:manualLayout>
              <c:xMode val="edge"/>
              <c:yMode val="edge"/>
              <c:x val="8.3333333333333367E-3"/>
              <c:y val="0.32188830562846338"/>
            </c:manualLayout>
          </c:layout>
        </c:title>
        <c:numFmt formatCode="General" sourceLinked="1"/>
        <c:tickLblPos val="nextTo"/>
        <c:crossAx val="9834726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2839129483814524"/>
          <c:y val="5.1400554097404488E-2"/>
          <c:w val="0.819928258967629"/>
          <c:h val="0.7307677165354332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'表２．１０～２．１３、図２．６、図２．７'!$G$3:$G$17</c:f>
              <c:numCache>
                <c:formatCode>General</c:formatCode>
                <c:ptCount val="15"/>
                <c:pt idx="0">
                  <c:v>4110</c:v>
                </c:pt>
                <c:pt idx="1">
                  <c:v>3910</c:v>
                </c:pt>
                <c:pt idx="2">
                  <c:v>4650</c:v>
                </c:pt>
                <c:pt idx="3">
                  <c:v>3420</c:v>
                </c:pt>
                <c:pt idx="4">
                  <c:v>2490</c:v>
                </c:pt>
                <c:pt idx="5">
                  <c:v>2840</c:v>
                </c:pt>
                <c:pt idx="6">
                  <c:v>2300</c:v>
                </c:pt>
                <c:pt idx="7">
                  <c:v>1810</c:v>
                </c:pt>
                <c:pt idx="8">
                  <c:v>2980</c:v>
                </c:pt>
                <c:pt idx="9">
                  <c:v>2250</c:v>
                </c:pt>
                <c:pt idx="10">
                  <c:v>1320</c:v>
                </c:pt>
                <c:pt idx="11">
                  <c:v>1080</c:v>
                </c:pt>
                <c:pt idx="12">
                  <c:v>2100</c:v>
                </c:pt>
                <c:pt idx="13">
                  <c:v>780</c:v>
                </c:pt>
                <c:pt idx="14">
                  <c:v>680</c:v>
                </c:pt>
              </c:numCache>
            </c:numRef>
          </c:xVal>
          <c:yVal>
            <c:numRef>
              <c:f>'表２．１０～２．１３、図２．６、図２．７'!$B$3:$B$17</c:f>
              <c:numCache>
                <c:formatCode>General</c:formatCode>
                <c:ptCount val="15"/>
                <c:pt idx="0">
                  <c:v>196</c:v>
                </c:pt>
                <c:pt idx="1">
                  <c:v>166</c:v>
                </c:pt>
                <c:pt idx="2">
                  <c:v>156</c:v>
                </c:pt>
                <c:pt idx="3">
                  <c:v>147</c:v>
                </c:pt>
                <c:pt idx="4">
                  <c:v>112</c:v>
                </c:pt>
                <c:pt idx="5">
                  <c:v>98</c:v>
                </c:pt>
                <c:pt idx="6">
                  <c:v>88</c:v>
                </c:pt>
                <c:pt idx="7">
                  <c:v>78</c:v>
                </c:pt>
                <c:pt idx="8">
                  <c:v>54</c:v>
                </c:pt>
                <c:pt idx="9">
                  <c:v>54</c:v>
                </c:pt>
                <c:pt idx="10">
                  <c:v>34</c:v>
                </c:pt>
                <c:pt idx="11">
                  <c:v>34</c:v>
                </c:pt>
                <c:pt idx="12">
                  <c:v>24</c:v>
                </c:pt>
                <c:pt idx="13">
                  <c:v>20</c:v>
                </c:pt>
                <c:pt idx="14">
                  <c:v>15</c:v>
                </c:pt>
              </c:numCache>
            </c:numRef>
          </c:yVal>
        </c:ser>
        <c:dLbls/>
        <c:axId val="99897344"/>
        <c:axId val="99899264"/>
      </c:scatterChart>
      <c:valAx>
        <c:axId val="99897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認知度</a:t>
                </a:r>
              </a:p>
            </c:rich>
          </c:tx>
          <c:layout/>
        </c:title>
        <c:numFmt formatCode="General" sourceLinked="1"/>
        <c:tickLblPos val="nextTo"/>
        <c:crossAx val="99899264"/>
        <c:crosses val="autoZero"/>
        <c:crossBetween val="midCat"/>
      </c:valAx>
      <c:valAx>
        <c:axId val="99899264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人気度</a:t>
                </a:r>
              </a:p>
            </c:rich>
          </c:tx>
          <c:layout>
            <c:manualLayout>
              <c:xMode val="edge"/>
              <c:yMode val="edge"/>
              <c:x val="8.3333333333333367E-3"/>
              <c:y val="0.32188830562846338"/>
            </c:manualLayout>
          </c:layout>
        </c:title>
        <c:numFmt formatCode="General" sourceLinked="1"/>
        <c:tickLblPos val="nextTo"/>
        <c:crossAx val="9989734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autoTitleDeleted val="1"/>
    <c:plotArea>
      <c:layout>
        <c:manualLayout>
          <c:layoutTarget val="inner"/>
          <c:xMode val="edge"/>
          <c:yMode val="edge"/>
          <c:x val="9.6221807019885225E-2"/>
          <c:y val="4.2174813618383156E-2"/>
          <c:w val="0.85142644245740473"/>
          <c:h val="0.87045576567886274"/>
        </c:manualLayout>
      </c:layout>
      <c:scatterChart>
        <c:scatterStyle val="lineMarker"/>
        <c:ser>
          <c:idx val="0"/>
          <c:order val="0"/>
          <c:tx>
            <c:strRef>
              <c:f>'表２．１０～２．１３、図２．６、図２．７'!$P$2</c:f>
              <c:strCache>
                <c:ptCount val="1"/>
                <c:pt idx="0">
                  <c:v>偏差
「人気度」</c:v>
                </c:pt>
              </c:strCache>
            </c:strRef>
          </c:tx>
          <c:spPr>
            <a:ln w="28575">
              <a:noFill/>
            </a:ln>
          </c:spPr>
          <c:xVal>
            <c:numRef>
              <c:f>'表２．１０～２．１３、図２．６、図２．７'!$N$3:$N$17</c:f>
              <c:numCache>
                <c:formatCode>0.0_ </c:formatCode>
                <c:ptCount val="15"/>
                <c:pt idx="0">
                  <c:v>101.6</c:v>
                </c:pt>
                <c:pt idx="1">
                  <c:v>71.599999999999994</c:v>
                </c:pt>
                <c:pt idx="2">
                  <c:v>-40.400000000000006</c:v>
                </c:pt>
                <c:pt idx="3">
                  <c:v>62.599999999999994</c:v>
                </c:pt>
                <c:pt idx="4">
                  <c:v>-30.400000000000006</c:v>
                </c:pt>
                <c:pt idx="5">
                  <c:v>-25.400000000000006</c:v>
                </c:pt>
                <c:pt idx="6">
                  <c:v>76.599999999999994</c:v>
                </c:pt>
                <c:pt idx="7">
                  <c:v>67.599999999999994</c:v>
                </c:pt>
                <c:pt idx="8">
                  <c:v>-89.4</c:v>
                </c:pt>
                <c:pt idx="9">
                  <c:v>-6.4000000000000057</c:v>
                </c:pt>
                <c:pt idx="10">
                  <c:v>-30.400000000000006</c:v>
                </c:pt>
                <c:pt idx="11">
                  <c:v>-35.400000000000006</c:v>
                </c:pt>
                <c:pt idx="12">
                  <c:v>-50.400000000000006</c:v>
                </c:pt>
                <c:pt idx="13">
                  <c:v>-16.400000000000006</c:v>
                </c:pt>
                <c:pt idx="14">
                  <c:v>-55.400000000000006</c:v>
                </c:pt>
              </c:numCache>
            </c:numRef>
          </c:xVal>
          <c:yVal>
            <c:numRef>
              <c:f>'表２．１０～２．１３、図２．６、図２．７'!$P$3:$P$17</c:f>
              <c:numCache>
                <c:formatCode>0.0_ </c:formatCode>
                <c:ptCount val="15"/>
                <c:pt idx="0">
                  <c:v>110.93333333333334</c:v>
                </c:pt>
                <c:pt idx="1">
                  <c:v>80.933333333333337</c:v>
                </c:pt>
                <c:pt idx="2">
                  <c:v>70.933333333333337</c:v>
                </c:pt>
                <c:pt idx="3">
                  <c:v>61.933333333333337</c:v>
                </c:pt>
                <c:pt idx="4">
                  <c:v>26.933333333333337</c:v>
                </c:pt>
                <c:pt idx="5">
                  <c:v>12.933333333333337</c:v>
                </c:pt>
                <c:pt idx="6">
                  <c:v>2.9333333333333371</c:v>
                </c:pt>
                <c:pt idx="7">
                  <c:v>-7.0666666666666629</c:v>
                </c:pt>
                <c:pt idx="8">
                  <c:v>-31.066666666666663</c:v>
                </c:pt>
                <c:pt idx="9">
                  <c:v>-31.066666666666663</c:v>
                </c:pt>
                <c:pt idx="10">
                  <c:v>-51.066666666666663</c:v>
                </c:pt>
                <c:pt idx="11">
                  <c:v>-51.066666666666663</c:v>
                </c:pt>
                <c:pt idx="12">
                  <c:v>-61.066666666666663</c:v>
                </c:pt>
                <c:pt idx="13">
                  <c:v>-65.066666666666663</c:v>
                </c:pt>
                <c:pt idx="14">
                  <c:v>-70.066666666666663</c:v>
                </c:pt>
              </c:numCache>
            </c:numRef>
          </c:yVal>
        </c:ser>
        <c:dLbls/>
        <c:axId val="99915264"/>
        <c:axId val="99917184"/>
      </c:scatterChart>
      <c:valAx>
        <c:axId val="99915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「種類」の偏差</a:t>
                </a:r>
              </a:p>
            </c:rich>
          </c:tx>
          <c:layout>
            <c:manualLayout>
              <c:xMode val="edge"/>
              <c:yMode val="edge"/>
              <c:x val="0.40854508652520127"/>
              <c:y val="0.92022792022791999"/>
            </c:manualLayout>
          </c:layout>
        </c:title>
        <c:numFmt formatCode="0.0_ " sourceLinked="1"/>
        <c:tickLblPos val="nextTo"/>
        <c:crossAx val="99917184"/>
        <c:crosses val="autoZero"/>
        <c:crossBetween val="midCat"/>
      </c:valAx>
      <c:valAx>
        <c:axId val="99917184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「人気度」の偏差</a:t>
                </a:r>
              </a:p>
            </c:rich>
          </c:tx>
          <c:layout>
            <c:manualLayout>
              <c:xMode val="edge"/>
              <c:yMode val="edge"/>
              <c:x val="2.2111526313448107E-2"/>
              <c:y val="0.31438275343787186"/>
            </c:manualLayout>
          </c:layout>
        </c:title>
        <c:numFmt formatCode="0.0_ " sourceLinked="1"/>
        <c:tickLblPos val="nextTo"/>
        <c:crossAx val="9991526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36296427576778006"/>
          <c:y val="3.831431960278826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3703753268783531"/>
          <c:y val="0.19923446193449904"/>
          <c:w val="0.78148430803062763"/>
          <c:h val="0.65517486520767954"/>
        </c:manualLayout>
      </c:layout>
      <c:scatterChart>
        <c:scatterStyle val="lineMarker"/>
        <c:ser>
          <c:idx val="0"/>
          <c:order val="0"/>
          <c:tx>
            <c:v>相関係数：0.90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[1]第2章後半!$AJ$3:$AJ$22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[1]第2章後半!$AK$3:$AK$22</c:f>
              <c:numCache>
                <c:formatCode>General</c:formatCode>
                <c:ptCount val="20"/>
                <c:pt idx="0">
                  <c:v>2.3490779090282405</c:v>
                </c:pt>
                <c:pt idx="1">
                  <c:v>3.4469855685178166</c:v>
                </c:pt>
                <c:pt idx="2">
                  <c:v>4.1005141809642396</c:v>
                </c:pt>
                <c:pt idx="3">
                  <c:v>6.6848780431124677</c:v>
                </c:pt>
                <c:pt idx="4">
                  <c:v>4.5085809067058689</c:v>
                </c:pt>
                <c:pt idx="5">
                  <c:v>3.2978531709931564</c:v>
                </c:pt>
                <c:pt idx="6">
                  <c:v>5.0514612948474369</c:v>
                </c:pt>
                <c:pt idx="7">
                  <c:v>5.5266219031220363</c:v>
                </c:pt>
                <c:pt idx="8">
                  <c:v>7.1153795771881638</c:v>
                </c:pt>
                <c:pt idx="9">
                  <c:v>7.5969524425246249</c:v>
                </c:pt>
                <c:pt idx="10">
                  <c:v>10.235816794540987</c:v>
                </c:pt>
                <c:pt idx="11">
                  <c:v>6.095879629277138</c:v>
                </c:pt>
                <c:pt idx="12">
                  <c:v>7.5046958170717524</c:v>
                </c:pt>
                <c:pt idx="13">
                  <c:v>8.1116160141878701</c:v>
                </c:pt>
                <c:pt idx="14">
                  <c:v>11.661615970307345</c:v>
                </c:pt>
                <c:pt idx="15">
                  <c:v>11.831704453934925</c:v>
                </c:pt>
                <c:pt idx="16">
                  <c:v>10.833388596949217</c:v>
                </c:pt>
                <c:pt idx="17">
                  <c:v>9.9512108282119502</c:v>
                </c:pt>
                <c:pt idx="18">
                  <c:v>10.227439994726334</c:v>
                </c:pt>
                <c:pt idx="19">
                  <c:v>13.343511105399283</c:v>
                </c:pt>
              </c:numCache>
            </c:numRef>
          </c:yVal>
        </c:ser>
        <c:dLbls/>
        <c:axId val="100041088"/>
        <c:axId val="100042624"/>
      </c:scatterChart>
      <c:valAx>
        <c:axId val="10004108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42624"/>
        <c:crosses val="autoZero"/>
        <c:crossBetween val="midCat"/>
      </c:valAx>
      <c:valAx>
        <c:axId val="10004262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41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36531431135102821"/>
          <c:y val="3.816801006383077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3653161131301042"/>
          <c:y val="0.1984736523319201"/>
          <c:w val="0.78228923238806014"/>
          <c:h val="0.65648977309788981"/>
        </c:manualLayout>
      </c:layout>
      <c:scatterChart>
        <c:scatterStyle val="lineMarker"/>
        <c:ser>
          <c:idx val="0"/>
          <c:order val="0"/>
          <c:tx>
            <c:v>相関係数：0.62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[1]第2章後半!$AM$3:$AM$22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[1]第2章後半!$AN$3:$AN$22</c:f>
              <c:numCache>
                <c:formatCode>General</c:formatCode>
                <c:ptCount val="20"/>
                <c:pt idx="0">
                  <c:v>7.9693547247362835</c:v>
                </c:pt>
                <c:pt idx="1">
                  <c:v>9.8153777455380968</c:v>
                </c:pt>
                <c:pt idx="2">
                  <c:v>2.3288833644471283</c:v>
                </c:pt>
                <c:pt idx="3">
                  <c:v>2.5110461352344497</c:v>
                </c:pt>
                <c:pt idx="4">
                  <c:v>11.610346785227321</c:v>
                </c:pt>
                <c:pt idx="5">
                  <c:v>4.4429553968025122</c:v>
                </c:pt>
                <c:pt idx="6">
                  <c:v>4.285224581971451</c:v>
                </c:pt>
                <c:pt idx="7">
                  <c:v>12.886633026363405</c:v>
                </c:pt>
                <c:pt idx="8">
                  <c:v>8.0368750700610025</c:v>
                </c:pt>
                <c:pt idx="9">
                  <c:v>5.5764710642670119</c:v>
                </c:pt>
                <c:pt idx="10">
                  <c:v>14.542540148804367</c:v>
                </c:pt>
                <c:pt idx="11">
                  <c:v>12.825452311228998</c:v>
                </c:pt>
                <c:pt idx="12">
                  <c:v>14.7817680280474</c:v>
                </c:pt>
                <c:pt idx="13">
                  <c:v>13.253599919630528</c:v>
                </c:pt>
                <c:pt idx="14">
                  <c:v>16.433156748827056</c:v>
                </c:pt>
                <c:pt idx="15">
                  <c:v>16.148915341887331</c:v>
                </c:pt>
                <c:pt idx="16">
                  <c:v>12.458471859422023</c:v>
                </c:pt>
                <c:pt idx="17">
                  <c:v>10.484393619977011</c:v>
                </c:pt>
                <c:pt idx="18">
                  <c:v>12.231367628824506</c:v>
                </c:pt>
                <c:pt idx="19">
                  <c:v>11.881314057439774</c:v>
                </c:pt>
              </c:numCache>
            </c:numRef>
          </c:yVal>
        </c:ser>
        <c:dLbls/>
        <c:axId val="100070912"/>
        <c:axId val="100072448"/>
      </c:scatterChart>
      <c:valAx>
        <c:axId val="10007091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72448"/>
        <c:crosses val="autoZero"/>
        <c:crossBetween val="midCat"/>
      </c:valAx>
      <c:valAx>
        <c:axId val="10007244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709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36397058823529432"/>
          <c:y val="3.802281368821294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360294117647059"/>
          <c:y val="0.19771863117870728"/>
          <c:w val="0.78308823529411764"/>
          <c:h val="0.65779467680608406"/>
        </c:manualLayout>
      </c:layout>
      <c:scatterChart>
        <c:scatterStyle val="lineMarker"/>
        <c:ser>
          <c:idx val="0"/>
          <c:order val="0"/>
          <c:tx>
            <c:v>相関係数：0.16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[1]第2章後半!$AP$3:$AP$22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[1]第2章後半!$AQ$3:$AQ$22</c:f>
              <c:numCache>
                <c:formatCode>General</c:formatCode>
                <c:ptCount val="20"/>
                <c:pt idx="0">
                  <c:v>9.8120738844254838</c:v>
                </c:pt>
                <c:pt idx="1">
                  <c:v>15.500010966302082</c:v>
                </c:pt>
                <c:pt idx="2">
                  <c:v>21.419622954299804</c:v>
                </c:pt>
                <c:pt idx="3">
                  <c:v>6.6411198781190777</c:v>
                </c:pt>
                <c:pt idx="4">
                  <c:v>7.674312676727312</c:v>
                </c:pt>
                <c:pt idx="5">
                  <c:v>13.540223124877958</c:v>
                </c:pt>
                <c:pt idx="6">
                  <c:v>7.6450251932922733</c:v>
                </c:pt>
                <c:pt idx="7">
                  <c:v>10.018041640512962</c:v>
                </c:pt>
                <c:pt idx="8">
                  <c:v>17.484514693365263</c:v>
                </c:pt>
                <c:pt idx="9">
                  <c:v>11.847580340585345</c:v>
                </c:pt>
                <c:pt idx="10">
                  <c:v>22.133814934576456</c:v>
                </c:pt>
                <c:pt idx="11">
                  <c:v>25.926465798802564</c:v>
                </c:pt>
                <c:pt idx="12">
                  <c:v>11.638057866022692</c:v>
                </c:pt>
                <c:pt idx="13">
                  <c:v>14.739873125026211</c:v>
                </c:pt>
                <c:pt idx="14">
                  <c:v>11.955895231470954</c:v>
                </c:pt>
                <c:pt idx="15">
                  <c:v>12.548008816037221</c:v>
                </c:pt>
                <c:pt idx="16">
                  <c:v>15.919144684023706</c:v>
                </c:pt>
                <c:pt idx="17">
                  <c:v>9.4112471088700609</c:v>
                </c:pt>
                <c:pt idx="18">
                  <c:v>19.303657555233478</c:v>
                </c:pt>
                <c:pt idx="19">
                  <c:v>12.259492890976492</c:v>
                </c:pt>
              </c:numCache>
            </c:numRef>
          </c:yVal>
        </c:ser>
        <c:dLbls/>
        <c:axId val="99969664"/>
        <c:axId val="99983744"/>
      </c:scatterChart>
      <c:valAx>
        <c:axId val="99969664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983744"/>
        <c:crosses val="autoZero"/>
        <c:crossBetween val="midCat"/>
      </c:valAx>
      <c:valAx>
        <c:axId val="9998374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9969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/>
              <a:t>相関係数：</a:t>
            </a:r>
            <a:r>
              <a:rPr lang="en-US" altLang="ja-JP" sz="1100"/>
              <a:t>-0.38</a:t>
            </a:r>
          </a:p>
        </c:rich>
      </c:tx>
      <c:layout>
        <c:manualLayout>
          <c:xMode val="edge"/>
          <c:yMode val="edge"/>
          <c:x val="0.35531262631863247"/>
          <c:y val="3.78789279967447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750972094537316"/>
          <c:y val="0.19697042558307284"/>
          <c:w val="0.76190748736366554"/>
          <c:h val="0.715911739138476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[1]第2章後半!$AS$3:$AS$22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[1]第2章後半!$AT$3:$AT$22</c:f>
              <c:numCache>
                <c:formatCode>General</c:formatCode>
                <c:ptCount val="20"/>
                <c:pt idx="0">
                  <c:v>8.2873949699965692</c:v>
                </c:pt>
                <c:pt idx="1">
                  <c:v>6.6740457844488397</c:v>
                </c:pt>
                <c:pt idx="2">
                  <c:v>-0.8256967162158233</c:v>
                </c:pt>
                <c:pt idx="3">
                  <c:v>12.027547176575229</c:v>
                </c:pt>
                <c:pt idx="4">
                  <c:v>11.349912227510348</c:v>
                </c:pt>
                <c:pt idx="5">
                  <c:v>4.6758199224542878</c:v>
                </c:pt>
                <c:pt idx="6">
                  <c:v>4.9675869337382004</c:v>
                </c:pt>
                <c:pt idx="7">
                  <c:v>12.202799427303063</c:v>
                </c:pt>
                <c:pt idx="8">
                  <c:v>1.2488803985590353</c:v>
                </c:pt>
                <c:pt idx="9">
                  <c:v>-4.659421943731008</c:v>
                </c:pt>
                <c:pt idx="10">
                  <c:v>-0.86643189212561822</c:v>
                </c:pt>
                <c:pt idx="11">
                  <c:v>-2.5681095102332732</c:v>
                </c:pt>
                <c:pt idx="12">
                  <c:v>10.956404609181728</c:v>
                </c:pt>
                <c:pt idx="13">
                  <c:v>-2.9037219759488835</c:v>
                </c:pt>
                <c:pt idx="14">
                  <c:v>6.3859049045382399</c:v>
                </c:pt>
                <c:pt idx="15">
                  <c:v>-5.8877065831746895</c:v>
                </c:pt>
                <c:pt idx="16">
                  <c:v>9.7091615551769337</c:v>
                </c:pt>
                <c:pt idx="17">
                  <c:v>5.5835317100844186</c:v>
                </c:pt>
                <c:pt idx="18">
                  <c:v>4.5384759448970087</c:v>
                </c:pt>
                <c:pt idx="19">
                  <c:v>-9.9487565043539821</c:v>
                </c:pt>
              </c:numCache>
            </c:numRef>
          </c:yVal>
        </c:ser>
        <c:dLbls/>
        <c:axId val="100093952"/>
        <c:axId val="100095488"/>
      </c:scatterChart>
      <c:valAx>
        <c:axId val="10009395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95488"/>
        <c:crosses val="autoZero"/>
        <c:crossBetween val="midCat"/>
      </c:valAx>
      <c:valAx>
        <c:axId val="10009548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0939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</xdr:row>
      <xdr:rowOff>66675</xdr:rowOff>
    </xdr:from>
    <xdr:to>
      <xdr:col>11</xdr:col>
      <xdr:colOff>161925</xdr:colOff>
      <xdr:row>16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219075</xdr:colOff>
      <xdr:row>1</xdr:row>
      <xdr:rowOff>28575</xdr:rowOff>
    </xdr:from>
    <xdr:to>
      <xdr:col>24</xdr:col>
      <xdr:colOff>257175</xdr:colOff>
      <xdr:row>17</xdr:row>
      <xdr:rowOff>142875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47625</xdr:rowOff>
    </xdr:from>
    <xdr:to>
      <xdr:col>5</xdr:col>
      <xdr:colOff>542925</xdr:colOff>
      <xdr:row>37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39</xdr:row>
      <xdr:rowOff>9525</xdr:rowOff>
    </xdr:from>
    <xdr:to>
      <xdr:col>5</xdr:col>
      <xdr:colOff>523875</xdr:colOff>
      <xdr:row>55</xdr:row>
      <xdr:rowOff>9525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20</xdr:row>
      <xdr:rowOff>142874</xdr:rowOff>
    </xdr:from>
    <xdr:to>
      <xdr:col>13</xdr:col>
      <xdr:colOff>638175</xdr:colOff>
      <xdr:row>40</xdr:row>
      <xdr:rowOff>57149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24</xdr:row>
      <xdr:rowOff>133350</xdr:rowOff>
    </xdr:from>
    <xdr:to>
      <xdr:col>4</xdr:col>
      <xdr:colOff>85725</xdr:colOff>
      <xdr:row>39</xdr:row>
      <xdr:rowOff>47625</xdr:rowOff>
    </xdr:to>
    <xdr:graphicFrame macro="">
      <xdr:nvGraphicFramePr>
        <xdr:cNvPr id="2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104775</xdr:colOff>
      <xdr:row>24</xdr:row>
      <xdr:rowOff>123825</xdr:rowOff>
    </xdr:from>
    <xdr:to>
      <xdr:col>7</xdr:col>
      <xdr:colOff>628650</xdr:colOff>
      <xdr:row>39</xdr:row>
      <xdr:rowOff>47625</xdr:rowOff>
    </xdr:to>
    <xdr:graphicFrame macro="">
      <xdr:nvGraphicFramePr>
        <xdr:cNvPr id="3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24</xdr:row>
      <xdr:rowOff>123825</xdr:rowOff>
    </xdr:from>
    <xdr:to>
      <xdr:col>11</xdr:col>
      <xdr:colOff>542925</xdr:colOff>
      <xdr:row>39</xdr:row>
      <xdr:rowOff>57150</xdr:rowOff>
    </xdr:to>
    <xdr:graphicFrame macro="">
      <xdr:nvGraphicFramePr>
        <xdr:cNvPr id="4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238125</xdr:colOff>
      <xdr:row>39</xdr:row>
      <xdr:rowOff>85725</xdr:rowOff>
    </xdr:from>
    <xdr:to>
      <xdr:col>4</xdr:col>
      <xdr:colOff>95250</xdr:colOff>
      <xdr:row>54</xdr:row>
      <xdr:rowOff>28575</xdr:rowOff>
    </xdr:to>
    <xdr:graphicFrame macro="">
      <xdr:nvGraphicFramePr>
        <xdr:cNvPr id="5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123825</xdr:colOff>
      <xdr:row>39</xdr:row>
      <xdr:rowOff>76200</xdr:rowOff>
    </xdr:from>
    <xdr:to>
      <xdr:col>7</xdr:col>
      <xdr:colOff>666750</xdr:colOff>
      <xdr:row>54</xdr:row>
      <xdr:rowOff>19050</xdr:rowOff>
    </xdr:to>
    <xdr:graphicFrame macro="">
      <xdr:nvGraphicFramePr>
        <xdr:cNvPr id="6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28575</xdr:colOff>
      <xdr:row>39</xdr:row>
      <xdr:rowOff>66675</xdr:rowOff>
    </xdr:from>
    <xdr:to>
      <xdr:col>11</xdr:col>
      <xdr:colOff>581025</xdr:colOff>
      <xdr:row>54</xdr:row>
      <xdr:rowOff>19050</xdr:rowOff>
    </xdr:to>
    <xdr:graphicFrame macro="">
      <xdr:nvGraphicFramePr>
        <xdr:cNvPr id="7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66676</xdr:rowOff>
    </xdr:from>
    <xdr:to>
      <xdr:col>9</xdr:col>
      <xdr:colOff>238125</xdr:colOff>
      <xdr:row>14</xdr:row>
      <xdr:rowOff>57150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-Matsuura/Documents/Stata-text/chapter2/&#31532;&#65298;&#314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sunaga/Documents/matunagaDC/plan/matsuura/tokeigaku/&#20837;&#31295;/chapter2new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第2章前半"/>
      <sheetName val="第2章後半"/>
    </sheetNames>
    <sheetDataSet>
      <sheetData sheetId="0"/>
      <sheetData sheetId="1">
        <row r="3">
          <cell r="AJ3">
            <v>1</v>
          </cell>
          <cell r="AK3">
            <v>2.3490779090282405</v>
          </cell>
          <cell r="AM3">
            <v>1</v>
          </cell>
          <cell r="AN3">
            <v>7.9693547247362835</v>
          </cell>
          <cell r="AP3">
            <v>1</v>
          </cell>
          <cell r="AQ3">
            <v>9.8120738844254838</v>
          </cell>
          <cell r="AS3">
            <v>1</v>
          </cell>
          <cell r="AT3">
            <v>8.2873949699965692</v>
          </cell>
          <cell r="AV3">
            <v>1</v>
          </cell>
          <cell r="AW3">
            <v>6.5267269631300238</v>
          </cell>
          <cell r="AY3">
            <v>1</v>
          </cell>
          <cell r="AZ3">
            <v>1.9411028677333624</v>
          </cell>
        </row>
        <row r="4">
          <cell r="AJ4">
            <v>2</v>
          </cell>
          <cell r="AK4">
            <v>3.4469855685178166</v>
          </cell>
          <cell r="AM4">
            <v>2</v>
          </cell>
          <cell r="AN4">
            <v>9.8153777455380968</v>
          </cell>
          <cell r="AP4">
            <v>2</v>
          </cell>
          <cell r="AQ4">
            <v>15.500010966302082</v>
          </cell>
          <cell r="AS4">
            <v>2</v>
          </cell>
          <cell r="AT4">
            <v>6.6740457844488397</v>
          </cell>
          <cell r="AV4">
            <v>2</v>
          </cell>
          <cell r="AW4">
            <v>0.38064668165494009</v>
          </cell>
          <cell r="AY4">
            <v>2</v>
          </cell>
          <cell r="AZ4">
            <v>0.43958006280152317</v>
          </cell>
        </row>
        <row r="5">
          <cell r="AJ5">
            <v>3</v>
          </cell>
          <cell r="AK5">
            <v>4.1005141809642396</v>
          </cell>
          <cell r="AM5">
            <v>3</v>
          </cell>
          <cell r="AN5">
            <v>2.3288833644471283</v>
          </cell>
          <cell r="AP5">
            <v>3</v>
          </cell>
          <cell r="AQ5">
            <v>21.419622954299804</v>
          </cell>
          <cell r="AS5">
            <v>3</v>
          </cell>
          <cell r="AT5">
            <v>-0.8256967162158233</v>
          </cell>
          <cell r="AV5">
            <v>3</v>
          </cell>
          <cell r="AW5">
            <v>4.843401528120034</v>
          </cell>
          <cell r="AY5">
            <v>3</v>
          </cell>
          <cell r="AZ5">
            <v>-0.88104573879653403</v>
          </cell>
        </row>
        <row r="6">
          <cell r="AJ6">
            <v>4</v>
          </cell>
          <cell r="AK6">
            <v>6.6848780431124677</v>
          </cell>
          <cell r="AM6">
            <v>4</v>
          </cell>
          <cell r="AN6">
            <v>2.5110461352344497</v>
          </cell>
          <cell r="AP6">
            <v>4</v>
          </cell>
          <cell r="AQ6">
            <v>6.6411198781190777</v>
          </cell>
          <cell r="AS6">
            <v>4</v>
          </cell>
          <cell r="AT6">
            <v>12.027547176575229</v>
          </cell>
          <cell r="AV6">
            <v>4</v>
          </cell>
          <cell r="AW6">
            <v>-0.75314181090209908</v>
          </cell>
          <cell r="AY6">
            <v>4</v>
          </cell>
          <cell r="AZ6">
            <v>0.93751940362976782</v>
          </cell>
        </row>
        <row r="7">
          <cell r="AJ7">
            <v>5</v>
          </cell>
          <cell r="AK7">
            <v>4.5085809067058689</v>
          </cell>
          <cell r="AM7">
            <v>5</v>
          </cell>
          <cell r="AN7">
            <v>11.610346785227321</v>
          </cell>
          <cell r="AP7">
            <v>5</v>
          </cell>
          <cell r="AQ7">
            <v>7.674312676727312</v>
          </cell>
          <cell r="AS7">
            <v>5</v>
          </cell>
          <cell r="AT7">
            <v>11.349912227510348</v>
          </cell>
          <cell r="AV7">
            <v>5</v>
          </cell>
          <cell r="AW7">
            <v>-2.3474330396368193</v>
          </cell>
          <cell r="AY7">
            <v>5</v>
          </cell>
          <cell r="AZ7">
            <v>-1.9441915001134724</v>
          </cell>
        </row>
        <row r="8">
          <cell r="AJ8">
            <v>6</v>
          </cell>
          <cell r="AK8">
            <v>3.2978531709931564</v>
          </cell>
          <cell r="AM8">
            <v>6</v>
          </cell>
          <cell r="AN8">
            <v>4.4429553968025122</v>
          </cell>
          <cell r="AP8">
            <v>6</v>
          </cell>
          <cell r="AQ8">
            <v>13.540223124877958</v>
          </cell>
          <cell r="AS8">
            <v>6</v>
          </cell>
          <cell r="AT8">
            <v>4.6758199224542878</v>
          </cell>
          <cell r="AV8">
            <v>6</v>
          </cell>
          <cell r="AW8">
            <v>4.4957930302782527</v>
          </cell>
          <cell r="AY8">
            <v>6</v>
          </cell>
          <cell r="AZ8">
            <v>-2.6929471153533244</v>
          </cell>
        </row>
        <row r="9">
          <cell r="AJ9">
            <v>7</v>
          </cell>
          <cell r="AK9">
            <v>5.0514612948474369</v>
          </cell>
          <cell r="AM9">
            <v>7</v>
          </cell>
          <cell r="AN9">
            <v>4.285224581971451</v>
          </cell>
          <cell r="AP9">
            <v>7</v>
          </cell>
          <cell r="AQ9">
            <v>7.6450251932922733</v>
          </cell>
          <cell r="AS9">
            <v>7</v>
          </cell>
          <cell r="AT9">
            <v>4.9675869337382004</v>
          </cell>
          <cell r="AV9">
            <v>7</v>
          </cell>
          <cell r="AW9">
            <v>-2.6744554269960576</v>
          </cell>
          <cell r="AY9">
            <v>7</v>
          </cell>
          <cell r="AZ9">
            <v>-1.5917058087238525</v>
          </cell>
        </row>
        <row r="10">
          <cell r="AJ10">
            <v>8</v>
          </cell>
          <cell r="AK10">
            <v>5.5266219031220363</v>
          </cell>
          <cell r="AM10">
            <v>8</v>
          </cell>
          <cell r="AN10">
            <v>12.886633026363405</v>
          </cell>
          <cell r="AP10">
            <v>8</v>
          </cell>
          <cell r="AQ10">
            <v>10.018041640512962</v>
          </cell>
          <cell r="AS10">
            <v>8</v>
          </cell>
          <cell r="AT10">
            <v>12.202799427303063</v>
          </cell>
          <cell r="AV10">
            <v>8</v>
          </cell>
          <cell r="AW10">
            <v>3.4084039186753081</v>
          </cell>
          <cell r="AY10">
            <v>8</v>
          </cell>
          <cell r="AZ10">
            <v>-1.5508021230732325</v>
          </cell>
        </row>
        <row r="11">
          <cell r="AJ11">
            <v>9</v>
          </cell>
          <cell r="AK11">
            <v>7.1153795771881638</v>
          </cell>
          <cell r="AM11">
            <v>9</v>
          </cell>
          <cell r="AN11">
            <v>8.0368750700610025</v>
          </cell>
          <cell r="AP11">
            <v>9</v>
          </cell>
          <cell r="AQ11">
            <v>17.484514693365263</v>
          </cell>
          <cell r="AS11">
            <v>9</v>
          </cell>
          <cell r="AT11">
            <v>1.2488803985590353</v>
          </cell>
          <cell r="AV11">
            <v>9</v>
          </cell>
          <cell r="AW11">
            <v>2.4994309369059255</v>
          </cell>
          <cell r="AY11">
            <v>9</v>
          </cell>
          <cell r="AZ11">
            <v>-3.587419162347147</v>
          </cell>
        </row>
        <row r="12">
          <cell r="AJ12">
            <v>10</v>
          </cell>
          <cell r="AK12">
            <v>7.5969524425246249</v>
          </cell>
          <cell r="AM12">
            <v>10</v>
          </cell>
          <cell r="AN12">
            <v>5.5764710642670119</v>
          </cell>
          <cell r="AP12">
            <v>10</v>
          </cell>
          <cell r="AQ12">
            <v>11.847580340585345</v>
          </cell>
          <cell r="AS12">
            <v>10</v>
          </cell>
          <cell r="AT12">
            <v>-4.659421943731008</v>
          </cell>
          <cell r="AV12">
            <v>10</v>
          </cell>
          <cell r="AW12">
            <v>-1.5540528436734036E-2</v>
          </cell>
          <cell r="AY12">
            <v>10</v>
          </cell>
          <cell r="AZ12">
            <v>-1.9082018494510367</v>
          </cell>
        </row>
        <row r="13">
          <cell r="AJ13">
            <v>11</v>
          </cell>
          <cell r="AK13">
            <v>10.235816794540987</v>
          </cell>
          <cell r="AM13">
            <v>11</v>
          </cell>
          <cell r="AN13">
            <v>14.542540148804367</v>
          </cell>
          <cell r="AP13">
            <v>11</v>
          </cell>
          <cell r="AQ13">
            <v>22.133814934576456</v>
          </cell>
          <cell r="AS13">
            <v>11</v>
          </cell>
          <cell r="AT13">
            <v>-0.86643189212561822</v>
          </cell>
          <cell r="AV13">
            <v>11</v>
          </cell>
          <cell r="AW13">
            <v>-2.1521890662146959</v>
          </cell>
          <cell r="AY13">
            <v>11</v>
          </cell>
          <cell r="AZ13">
            <v>-5.0896964482909119</v>
          </cell>
        </row>
        <row r="14">
          <cell r="AJ14">
            <v>12</v>
          </cell>
          <cell r="AK14">
            <v>6.095879629277138</v>
          </cell>
          <cell r="AM14">
            <v>12</v>
          </cell>
          <cell r="AN14">
            <v>12.825452311228998</v>
          </cell>
          <cell r="AP14">
            <v>12</v>
          </cell>
          <cell r="AQ14">
            <v>25.926465798802564</v>
          </cell>
          <cell r="AS14">
            <v>12</v>
          </cell>
          <cell r="AT14">
            <v>-2.5681095102332732</v>
          </cell>
          <cell r="AV14">
            <v>12</v>
          </cell>
          <cell r="AW14">
            <v>0.32123836804911576</v>
          </cell>
          <cell r="AY14">
            <v>12</v>
          </cell>
          <cell r="AZ14">
            <v>-3.7790881459238781</v>
          </cell>
        </row>
        <row r="15">
          <cell r="AJ15">
            <v>13</v>
          </cell>
          <cell r="AK15">
            <v>7.5046958170717524</v>
          </cell>
          <cell r="AM15">
            <v>13</v>
          </cell>
          <cell r="AN15">
            <v>14.7817680280474</v>
          </cell>
          <cell r="AP15">
            <v>13</v>
          </cell>
          <cell r="AQ15">
            <v>11.638057866022692</v>
          </cell>
          <cell r="AS15">
            <v>13</v>
          </cell>
          <cell r="AT15">
            <v>10.956404609181728</v>
          </cell>
          <cell r="AV15">
            <v>13</v>
          </cell>
          <cell r="AW15">
            <v>3.235911447874388</v>
          </cell>
          <cell r="AY15">
            <v>13</v>
          </cell>
          <cell r="AZ15">
            <v>-2.6353670685030934</v>
          </cell>
        </row>
        <row r="16">
          <cell r="AJ16">
            <v>14</v>
          </cell>
          <cell r="AK16">
            <v>8.1116160141878701</v>
          </cell>
          <cell r="AM16">
            <v>14</v>
          </cell>
          <cell r="AN16">
            <v>13.253599919630528</v>
          </cell>
          <cell r="AP16">
            <v>14</v>
          </cell>
          <cell r="AQ16">
            <v>14.739873125026211</v>
          </cell>
          <cell r="AS16">
            <v>14</v>
          </cell>
          <cell r="AT16">
            <v>-2.9037219759488835</v>
          </cell>
          <cell r="AV16">
            <v>14</v>
          </cell>
          <cell r="AW16">
            <v>0.5210314960116591</v>
          </cell>
          <cell r="AY16">
            <v>14</v>
          </cell>
          <cell r="AZ16">
            <v>-5.49310325887103</v>
          </cell>
        </row>
        <row r="17">
          <cell r="AJ17">
            <v>15</v>
          </cell>
          <cell r="AK17">
            <v>11.661615970307345</v>
          </cell>
          <cell r="AM17">
            <v>15</v>
          </cell>
          <cell r="AN17">
            <v>16.433156748827056</v>
          </cell>
          <cell r="AP17">
            <v>15</v>
          </cell>
          <cell r="AQ17">
            <v>11.955895231470954</v>
          </cell>
          <cell r="AS17">
            <v>15</v>
          </cell>
          <cell r="AT17">
            <v>6.3859049045382399</v>
          </cell>
          <cell r="AV17">
            <v>15</v>
          </cell>
          <cell r="AW17">
            <v>0.4525295404953722</v>
          </cell>
          <cell r="AY17">
            <v>15</v>
          </cell>
          <cell r="AZ17">
            <v>-4.124874256818809</v>
          </cell>
        </row>
        <row r="18">
          <cell r="AJ18">
            <v>16</v>
          </cell>
          <cell r="AK18">
            <v>11.831704453934925</v>
          </cell>
          <cell r="AM18">
            <v>16</v>
          </cell>
          <cell r="AN18">
            <v>16.148915341887331</v>
          </cell>
          <cell r="AP18">
            <v>16</v>
          </cell>
          <cell r="AQ18">
            <v>12.548008816037221</v>
          </cell>
          <cell r="AS18">
            <v>16</v>
          </cell>
          <cell r="AT18">
            <v>-5.8877065831746895</v>
          </cell>
          <cell r="AV18">
            <v>16</v>
          </cell>
          <cell r="AW18">
            <v>-2.7617144869265493</v>
          </cell>
          <cell r="AY18">
            <v>16</v>
          </cell>
          <cell r="AZ18">
            <v>-5.174051895418545</v>
          </cell>
        </row>
        <row r="19">
          <cell r="AJ19">
            <v>17</v>
          </cell>
          <cell r="AK19">
            <v>10.833388596949217</v>
          </cell>
          <cell r="AM19">
            <v>17</v>
          </cell>
          <cell r="AN19">
            <v>12.458471859422023</v>
          </cell>
          <cell r="AP19">
            <v>17</v>
          </cell>
          <cell r="AQ19">
            <v>15.919144684023706</v>
          </cell>
          <cell r="AS19">
            <v>17</v>
          </cell>
          <cell r="AT19">
            <v>9.7091615551769337</v>
          </cell>
          <cell r="AV19">
            <v>17</v>
          </cell>
          <cell r="AW19">
            <v>-3.7723774186445187</v>
          </cell>
          <cell r="AY19">
            <v>17</v>
          </cell>
          <cell r="AZ19">
            <v>-7.8347397951119193</v>
          </cell>
        </row>
        <row r="20">
          <cell r="AJ20">
            <v>18</v>
          </cell>
          <cell r="AK20">
            <v>9.9512108282119502</v>
          </cell>
          <cell r="AM20">
            <v>18</v>
          </cell>
          <cell r="AN20">
            <v>10.484393619977011</v>
          </cell>
          <cell r="AP20">
            <v>18</v>
          </cell>
          <cell r="AQ20">
            <v>9.4112471088700609</v>
          </cell>
          <cell r="AS20">
            <v>18</v>
          </cell>
          <cell r="AT20">
            <v>5.5835317100844186</v>
          </cell>
          <cell r="AV20">
            <v>18</v>
          </cell>
          <cell r="AW20">
            <v>0.62868249596151138</v>
          </cell>
          <cell r="AY20">
            <v>18</v>
          </cell>
          <cell r="AZ20">
            <v>-6.7916712135865573</v>
          </cell>
        </row>
        <row r="21">
          <cell r="AJ21">
            <v>19</v>
          </cell>
          <cell r="AK21">
            <v>10.227439994726334</v>
          </cell>
          <cell r="AM21">
            <v>19</v>
          </cell>
          <cell r="AN21">
            <v>12.231367628824506</v>
          </cell>
          <cell r="AP21">
            <v>19</v>
          </cell>
          <cell r="AQ21">
            <v>19.303657555233478</v>
          </cell>
          <cell r="AS21">
            <v>19</v>
          </cell>
          <cell r="AT21">
            <v>4.5384759448970087</v>
          </cell>
          <cell r="AV21">
            <v>19</v>
          </cell>
          <cell r="AW21">
            <v>-4.184434346610356</v>
          </cell>
          <cell r="AY21">
            <v>19</v>
          </cell>
          <cell r="AZ21">
            <v>-8.5897173006041641</v>
          </cell>
        </row>
        <row r="22">
          <cell r="AJ22">
            <v>20</v>
          </cell>
          <cell r="AK22">
            <v>13.343511105399283</v>
          </cell>
          <cell r="AM22">
            <v>20</v>
          </cell>
          <cell r="AN22">
            <v>11.881314057439774</v>
          </cell>
          <cell r="AP22">
            <v>20</v>
          </cell>
          <cell r="AQ22">
            <v>12.259492890976492</v>
          </cell>
          <cell r="AS22">
            <v>20</v>
          </cell>
          <cell r="AT22">
            <v>-9.9487565043539821</v>
          </cell>
          <cell r="AV22">
            <v>20</v>
          </cell>
          <cell r="AW22">
            <v>-4.9717793090467488</v>
          </cell>
          <cell r="AY22">
            <v>20</v>
          </cell>
          <cell r="AZ22">
            <v>-6.4181820853165341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２．２、表２．３、図２．２"/>
      <sheetName val="EXCEL演習"/>
      <sheetName val="表２．１、図２．１"/>
      <sheetName val="表２．４"/>
      <sheetName val="表２．５～表２．８"/>
      <sheetName val="表２．９"/>
      <sheetName val="表２．１０～２．１３、図２．６、図２．７"/>
      <sheetName val="図２．１０"/>
    </sheetNames>
    <sheetDataSet>
      <sheetData sheetId="0"/>
      <sheetData sheetId="1">
        <row r="2">
          <cell r="A2">
            <v>45</v>
          </cell>
          <cell r="B2">
            <v>0</v>
          </cell>
        </row>
        <row r="3">
          <cell r="A3">
            <v>50</v>
          </cell>
          <cell r="B3">
            <v>1</v>
          </cell>
        </row>
        <row r="4">
          <cell r="A4">
            <v>55</v>
          </cell>
          <cell r="B4">
            <v>0</v>
          </cell>
        </row>
        <row r="5">
          <cell r="A5">
            <v>60</v>
          </cell>
          <cell r="B5">
            <v>0</v>
          </cell>
        </row>
        <row r="6">
          <cell r="A6">
            <v>65</v>
          </cell>
          <cell r="B6">
            <v>1</v>
          </cell>
        </row>
        <row r="7">
          <cell r="A7">
            <v>70</v>
          </cell>
          <cell r="B7">
            <v>11</v>
          </cell>
        </row>
        <row r="8">
          <cell r="A8">
            <v>75</v>
          </cell>
          <cell r="B8">
            <v>8</v>
          </cell>
        </row>
        <row r="9">
          <cell r="A9">
            <v>80</v>
          </cell>
          <cell r="B9">
            <v>16</v>
          </cell>
        </row>
        <row r="10">
          <cell r="A10" t="str">
            <v>次の級</v>
          </cell>
          <cell r="B10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12" Type="http://schemas.openxmlformats.org/officeDocument/2006/relationships/oleObject" Target="../embeddings/oleObject10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11" Type="http://schemas.openxmlformats.org/officeDocument/2006/relationships/oleObject" Target="../embeddings/oleObject9.bin"/><Relationship Id="rId5" Type="http://schemas.openxmlformats.org/officeDocument/2006/relationships/oleObject" Target="../embeddings/oleObject3.bin"/><Relationship Id="rId10" Type="http://schemas.openxmlformats.org/officeDocument/2006/relationships/oleObject" Target="../embeddings/oleObject8.bin"/><Relationship Id="rId4" Type="http://schemas.openxmlformats.org/officeDocument/2006/relationships/oleObject" Target="../embeddings/oleObject2.bin"/><Relationship Id="rId9" Type="http://schemas.openxmlformats.org/officeDocument/2006/relationships/oleObject" Target="../embeddings/oleObject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1" sqref="F1"/>
    </sheetView>
  </sheetViews>
  <sheetFormatPr defaultRowHeight="13.5"/>
  <cols>
    <col min="1" max="1" width="12.5" customWidth="1"/>
  </cols>
  <sheetData>
    <row r="1" spans="1:6">
      <c r="A1" t="s">
        <v>160</v>
      </c>
      <c r="F1" t="s">
        <v>161</v>
      </c>
    </row>
    <row r="2" spans="1:6">
      <c r="A2" s="6" t="s">
        <v>0</v>
      </c>
      <c r="B2" s="6" t="s">
        <v>1</v>
      </c>
      <c r="C2" s="6" t="s">
        <v>2</v>
      </c>
      <c r="D2" s="6" t="s">
        <v>3</v>
      </c>
    </row>
    <row r="3" spans="1:6" ht="14.25" customHeight="1">
      <c r="A3" s="1" t="s">
        <v>4</v>
      </c>
      <c r="B3" s="1">
        <v>0.91249999999999998</v>
      </c>
      <c r="C3" s="1">
        <v>1</v>
      </c>
      <c r="D3" s="1">
        <v>0.05</v>
      </c>
    </row>
    <row r="4" spans="1:6" ht="14.25" customHeight="1">
      <c r="A4" s="1" t="s">
        <v>5</v>
      </c>
      <c r="B4" s="1">
        <v>0.93799999999999994</v>
      </c>
      <c r="C4" s="1">
        <v>1</v>
      </c>
      <c r="D4" s="1">
        <v>0.05</v>
      </c>
    </row>
    <row r="5" spans="1:6" ht="14.25" customHeight="1">
      <c r="A5" s="1" t="s">
        <v>6</v>
      </c>
      <c r="B5" s="1">
        <v>0.96299999999999997</v>
      </c>
      <c r="C5" s="1">
        <v>5</v>
      </c>
      <c r="D5" s="1">
        <v>0.25</v>
      </c>
    </row>
    <row r="6" spans="1:6" ht="14.25" customHeight="1">
      <c r="A6" s="1" t="s">
        <v>7</v>
      </c>
      <c r="B6" s="1">
        <v>0.98799999999999999</v>
      </c>
      <c r="C6" s="1">
        <v>4</v>
      </c>
      <c r="D6" s="1">
        <v>0.2</v>
      </c>
    </row>
    <row r="7" spans="1:6" ht="14.25" customHeight="1">
      <c r="A7" s="1" t="s">
        <v>8</v>
      </c>
      <c r="B7" s="1">
        <v>1.0129999999999999</v>
      </c>
      <c r="C7" s="1">
        <v>5</v>
      </c>
      <c r="D7" s="1">
        <v>0.25</v>
      </c>
    </row>
    <row r="8" spans="1:6" ht="14.25" customHeight="1">
      <c r="A8" s="1" t="s">
        <v>9</v>
      </c>
      <c r="B8" s="1">
        <v>1.038</v>
      </c>
      <c r="C8" s="1">
        <v>2</v>
      </c>
      <c r="D8" s="1">
        <v>0.1</v>
      </c>
    </row>
    <row r="9" spans="1:6" ht="14.25" customHeight="1">
      <c r="A9" s="7" t="s">
        <v>10</v>
      </c>
      <c r="B9" s="7">
        <v>1.0629999999999999</v>
      </c>
      <c r="C9" s="7">
        <v>2</v>
      </c>
      <c r="D9" s="7">
        <v>0.1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/>
  </sheetViews>
  <sheetFormatPr defaultRowHeight="13.5"/>
  <sheetData>
    <row r="1" spans="1:5" ht="41.25" thickBot="1">
      <c r="A1" s="93"/>
      <c r="B1" s="94" t="s">
        <v>149</v>
      </c>
      <c r="C1" s="94" t="s">
        <v>150</v>
      </c>
      <c r="D1" s="94" t="s">
        <v>151</v>
      </c>
      <c r="E1" s="94" t="s">
        <v>152</v>
      </c>
    </row>
    <row r="2" spans="1:5">
      <c r="A2" s="95" t="s">
        <v>90</v>
      </c>
      <c r="B2" s="95">
        <v>77.899000000000001</v>
      </c>
      <c r="C2" s="95">
        <v>21126</v>
      </c>
      <c r="D2" s="95">
        <v>2.5</v>
      </c>
      <c r="E2" s="95">
        <v>8.4</v>
      </c>
    </row>
    <row r="3" spans="1:5">
      <c r="A3" s="95" t="s">
        <v>91</v>
      </c>
      <c r="B3" s="95">
        <v>76.715999999999994</v>
      </c>
      <c r="C3" s="95">
        <v>30137</v>
      </c>
      <c r="D3" s="95">
        <v>2.7</v>
      </c>
      <c r="E3" s="95">
        <v>4.0999999999999996</v>
      </c>
    </row>
    <row r="4" spans="1:5">
      <c r="A4" s="95" t="s">
        <v>92</v>
      </c>
      <c r="B4" s="95">
        <v>68.956000000000003</v>
      </c>
      <c r="C4" s="95">
        <v>398.32</v>
      </c>
      <c r="D4" s="95">
        <v>3.9247000000000001</v>
      </c>
      <c r="E4" s="95">
        <v>0.9</v>
      </c>
    </row>
    <row r="5" spans="1:5">
      <c r="A5" s="95" t="s">
        <v>93</v>
      </c>
      <c r="B5" s="95">
        <v>77.236999999999995</v>
      </c>
      <c r="C5" s="95">
        <v>27567</v>
      </c>
      <c r="D5" s="95">
        <v>3.5</v>
      </c>
      <c r="E5" s="95">
        <v>9.5</v>
      </c>
    </row>
    <row r="6" spans="1:5">
      <c r="A6" s="95" t="s">
        <v>94</v>
      </c>
      <c r="B6" s="95">
        <v>66.875</v>
      </c>
      <c r="C6" s="95">
        <v>4473.7</v>
      </c>
      <c r="D6" s="95">
        <v>1.31</v>
      </c>
      <c r="E6" s="95">
        <v>7</v>
      </c>
    </row>
    <row r="7" spans="1:5">
      <c r="A7" s="95" t="s">
        <v>95</v>
      </c>
      <c r="B7" s="95">
        <v>70.905000000000001</v>
      </c>
      <c r="C7" s="95">
        <v>1421</v>
      </c>
      <c r="D7" s="95">
        <v>3.4581</v>
      </c>
      <c r="E7" s="95">
        <v>13.5</v>
      </c>
    </row>
    <row r="8" spans="1:5">
      <c r="A8" s="95" t="s">
        <v>96</v>
      </c>
      <c r="B8" s="95">
        <v>78.218000000000004</v>
      </c>
      <c r="C8" s="95">
        <v>19919</v>
      </c>
      <c r="D8" s="95">
        <v>2.1</v>
      </c>
      <c r="E8" s="95">
        <v>9.6</v>
      </c>
    </row>
    <row r="9" spans="1:5">
      <c r="A9" s="95" t="s">
        <v>97</v>
      </c>
      <c r="B9" s="95">
        <v>74.887</v>
      </c>
      <c r="C9" s="95">
        <v>4858.2</v>
      </c>
      <c r="D9" s="95">
        <v>1.08</v>
      </c>
      <c r="E9" s="95">
        <v>5.4</v>
      </c>
    </row>
    <row r="10" spans="1:5">
      <c r="A10" s="95" t="s">
        <v>98</v>
      </c>
      <c r="B10" s="95">
        <v>69.397999999999996</v>
      </c>
      <c r="C10" s="95">
        <v>630.37</v>
      </c>
      <c r="D10" s="95">
        <v>1.59</v>
      </c>
      <c r="E10" s="95">
        <v>3</v>
      </c>
    </row>
    <row r="11" spans="1:5">
      <c r="A11" s="95" t="s">
        <v>99</v>
      </c>
      <c r="B11" s="95">
        <v>69.846000000000004</v>
      </c>
      <c r="C11" s="95">
        <v>2403.1</v>
      </c>
      <c r="D11" s="95">
        <v>0.99</v>
      </c>
      <c r="E11" s="95">
        <v>12</v>
      </c>
    </row>
    <row r="12" spans="1:5">
      <c r="A12" s="95" t="s">
        <v>100</v>
      </c>
      <c r="B12" s="95">
        <v>73.366</v>
      </c>
      <c r="C12" s="95">
        <v>5260.4</v>
      </c>
      <c r="D12" s="95">
        <v>3</v>
      </c>
      <c r="E12" s="95">
        <v>3.9</v>
      </c>
    </row>
    <row r="13" spans="1:5">
      <c r="A13" s="95" t="s">
        <v>101</v>
      </c>
      <c r="B13" s="95">
        <v>68.055000000000007</v>
      </c>
      <c r="C13" s="95">
        <v>1780.3</v>
      </c>
      <c r="D13" s="95">
        <v>1.33</v>
      </c>
      <c r="E13" s="95">
        <v>10.4</v>
      </c>
    </row>
    <row r="14" spans="1:5">
      <c r="A14" s="95" t="s">
        <v>102</v>
      </c>
      <c r="B14" s="95">
        <v>65.340999999999994</v>
      </c>
      <c r="C14" s="95">
        <v>1065.8</v>
      </c>
      <c r="D14" s="95">
        <v>1.84</v>
      </c>
      <c r="E14" s="95">
        <v>11.3</v>
      </c>
    </row>
    <row r="15" spans="1:5">
      <c r="A15" s="95" t="s">
        <v>103</v>
      </c>
      <c r="B15" s="95">
        <v>76.41</v>
      </c>
      <c r="C15" s="95">
        <v>26304</v>
      </c>
      <c r="D15" s="95">
        <v>2.8</v>
      </c>
      <c r="E15" s="95">
        <v>14.6</v>
      </c>
    </row>
    <row r="16" spans="1:5">
      <c r="A16" s="95" t="s">
        <v>104</v>
      </c>
      <c r="B16" s="95">
        <v>77.783000000000001</v>
      </c>
      <c r="C16" s="95">
        <v>27061</v>
      </c>
      <c r="D16" s="95">
        <v>3.2</v>
      </c>
      <c r="E16" s="95">
        <v>12.1</v>
      </c>
    </row>
    <row r="17" spans="1:5">
      <c r="A17" s="95" t="s">
        <v>105</v>
      </c>
      <c r="B17" s="95">
        <v>76.212999999999994</v>
      </c>
      <c r="C17" s="95">
        <v>30241</v>
      </c>
      <c r="D17" s="95">
        <v>3.1</v>
      </c>
      <c r="E17" s="95">
        <v>8.9</v>
      </c>
    </row>
    <row r="18" spans="1:5">
      <c r="A18" s="95" t="s">
        <v>106</v>
      </c>
      <c r="B18" s="95">
        <v>77.537999999999997</v>
      </c>
      <c r="C18" s="95">
        <v>11488</v>
      </c>
      <c r="D18" s="95">
        <v>3.9</v>
      </c>
      <c r="E18" s="95">
        <v>9.6999999999999993</v>
      </c>
    </row>
    <row r="19" spans="1:5">
      <c r="A19" s="95" t="s">
        <v>107</v>
      </c>
      <c r="B19" s="95">
        <v>69.787999999999997</v>
      </c>
      <c r="C19" s="95">
        <v>4441.2</v>
      </c>
      <c r="D19" s="95">
        <v>3</v>
      </c>
      <c r="E19" s="95">
        <v>9.9</v>
      </c>
    </row>
    <row r="20" spans="1:5">
      <c r="A20" s="95" t="s">
        <v>108</v>
      </c>
      <c r="B20" s="95">
        <v>75.834000000000003</v>
      </c>
      <c r="C20" s="95">
        <v>19778</v>
      </c>
      <c r="D20" s="95">
        <v>2.1</v>
      </c>
      <c r="E20" s="95">
        <v>12</v>
      </c>
    </row>
    <row r="21" spans="1:5">
      <c r="A21" s="95" t="s">
        <v>109</v>
      </c>
      <c r="B21" s="95">
        <v>77.807000000000002</v>
      </c>
      <c r="C21" s="95">
        <v>19331</v>
      </c>
      <c r="D21" s="95">
        <v>3.9</v>
      </c>
      <c r="E21" s="95">
        <v>11.5</v>
      </c>
    </row>
    <row r="22" spans="1:5">
      <c r="A22" s="95" t="s">
        <v>110</v>
      </c>
      <c r="B22" s="95">
        <v>79.536000000000001</v>
      </c>
      <c r="C22" s="95">
        <v>43619</v>
      </c>
      <c r="D22" s="95">
        <v>1.8</v>
      </c>
      <c r="E22" s="95">
        <v>3.4</v>
      </c>
    </row>
    <row r="23" spans="1:5">
      <c r="A23" s="95" t="s">
        <v>111</v>
      </c>
      <c r="B23" s="95">
        <v>71.771000000000001</v>
      </c>
      <c r="C23" s="95">
        <v>11472</v>
      </c>
      <c r="D23" s="95">
        <v>1.1000000000000001</v>
      </c>
      <c r="E23" s="95">
        <v>2</v>
      </c>
    </row>
    <row r="24" spans="1:5">
      <c r="A24" s="95" t="s">
        <v>112</v>
      </c>
      <c r="B24" s="95">
        <v>72.027000000000001</v>
      </c>
      <c r="C24" s="95">
        <v>3250.6</v>
      </c>
      <c r="D24" s="95">
        <v>1.3</v>
      </c>
      <c r="E24" s="95">
        <v>4.3</v>
      </c>
    </row>
    <row r="25" spans="1:5">
      <c r="A25" s="95" t="s">
        <v>113</v>
      </c>
      <c r="B25" s="95">
        <v>77.405000000000001</v>
      </c>
      <c r="C25" s="95">
        <v>27544</v>
      </c>
      <c r="D25" s="95">
        <v>2.6</v>
      </c>
      <c r="E25" s="95">
        <v>6.5</v>
      </c>
    </row>
    <row r="26" spans="1:5">
      <c r="A26" s="95" t="s">
        <v>114</v>
      </c>
      <c r="B26" s="95">
        <v>76.688000000000002</v>
      </c>
      <c r="C26" s="95">
        <v>16866</v>
      </c>
      <c r="D26" s="95">
        <v>2</v>
      </c>
      <c r="E26" s="95">
        <v>6.1</v>
      </c>
    </row>
    <row r="27" spans="1:5">
      <c r="A27" s="95" t="s">
        <v>115</v>
      </c>
      <c r="B27" s="95">
        <v>67.3</v>
      </c>
      <c r="C27" s="95">
        <v>422.64</v>
      </c>
      <c r="D27" s="95">
        <v>0.82</v>
      </c>
      <c r="E27" s="95">
        <v>14.9</v>
      </c>
    </row>
    <row r="28" spans="1:5">
      <c r="A28" s="95" t="s">
        <v>116</v>
      </c>
      <c r="B28" s="95">
        <v>69.215000000000003</v>
      </c>
      <c r="C28" s="95">
        <v>1899</v>
      </c>
      <c r="D28" s="95">
        <v>0.73</v>
      </c>
      <c r="E28" s="95">
        <v>8.1999999999999993</v>
      </c>
    </row>
    <row r="29" spans="1:5">
      <c r="A29" s="95" t="s">
        <v>117</v>
      </c>
      <c r="B29" s="95">
        <v>71.893000000000001</v>
      </c>
      <c r="C29" s="95">
        <v>3037.9</v>
      </c>
      <c r="D29" s="95">
        <v>2.2999999999999998</v>
      </c>
      <c r="E29" s="95">
        <v>12.4</v>
      </c>
    </row>
    <row r="30" spans="1:5">
      <c r="A30" s="95" t="s">
        <v>118</v>
      </c>
      <c r="B30" s="95">
        <v>74.861000000000004</v>
      </c>
      <c r="C30" s="95">
        <v>11119</v>
      </c>
      <c r="D30" s="95">
        <v>2.9</v>
      </c>
      <c r="E30" s="95">
        <v>7.3</v>
      </c>
    </row>
    <row r="31" spans="1:5">
      <c r="A31" s="95" t="s">
        <v>119</v>
      </c>
      <c r="B31" s="95">
        <v>69.456000000000003</v>
      </c>
      <c r="C31" s="95">
        <v>1632.1</v>
      </c>
      <c r="D31" s="95">
        <v>1.7685</v>
      </c>
      <c r="E31" s="95">
        <v>6.7</v>
      </c>
    </row>
    <row r="32" spans="1:5">
      <c r="A32" s="95" t="s">
        <v>120</v>
      </c>
      <c r="B32" s="95">
        <v>64.820999999999998</v>
      </c>
      <c r="C32" s="95">
        <v>2580.8000000000002</v>
      </c>
      <c r="D32" s="95">
        <v>3.8591000000000002</v>
      </c>
      <c r="E32" s="95">
        <v>9.6999999999999993</v>
      </c>
    </row>
    <row r="33" spans="1:5">
      <c r="A33" s="95" t="s">
        <v>121</v>
      </c>
      <c r="B33" s="95">
        <v>77.102000000000004</v>
      </c>
      <c r="C33" s="95">
        <v>15212</v>
      </c>
      <c r="D33" s="95">
        <v>2.6</v>
      </c>
      <c r="E33" s="95">
        <v>22</v>
      </c>
    </row>
    <row r="34" spans="1:5">
      <c r="A34" s="95" t="s">
        <v>122</v>
      </c>
      <c r="B34" s="95">
        <v>78.739999999999995</v>
      </c>
      <c r="C34" s="95">
        <v>28458</v>
      </c>
      <c r="D34" s="95">
        <v>2.8</v>
      </c>
      <c r="E34" s="95">
        <v>9.9</v>
      </c>
    </row>
    <row r="35" spans="1:5">
      <c r="A35" s="95" t="s">
        <v>123</v>
      </c>
      <c r="B35" s="95">
        <v>67.117000000000004</v>
      </c>
      <c r="C35" s="95">
        <v>848.52</v>
      </c>
      <c r="D35" s="95">
        <v>4.4066999999999998</v>
      </c>
      <c r="E35" s="95">
        <v>7.6</v>
      </c>
    </row>
    <row r="36" spans="1:5">
      <c r="A36" s="95" t="s">
        <v>124</v>
      </c>
      <c r="B36" s="95">
        <v>75.622</v>
      </c>
      <c r="C36" s="95">
        <v>28346</v>
      </c>
      <c r="D36" s="95">
        <v>2.6</v>
      </c>
      <c r="E36" s="95">
        <v>5.4</v>
      </c>
    </row>
    <row r="37" spans="1:5">
      <c r="A37" s="95" t="s">
        <v>125</v>
      </c>
      <c r="B37" s="95">
        <v>72.36</v>
      </c>
      <c r="C37" s="95">
        <v>3461.8</v>
      </c>
      <c r="D37" s="95">
        <v>1.94</v>
      </c>
      <c r="E37" s="95">
        <v>11.8</v>
      </c>
    </row>
    <row r="38" spans="1:5">
      <c r="A38" s="96" t="s">
        <v>126</v>
      </c>
      <c r="B38" s="96">
        <v>48.984999999999999</v>
      </c>
      <c r="C38" s="96">
        <v>670.83</v>
      </c>
      <c r="D38" s="96">
        <v>0.13900000000000001</v>
      </c>
      <c r="E38" s="96">
        <v>6.9</v>
      </c>
    </row>
    <row r="39" spans="1:5">
      <c r="A39" s="95" t="s">
        <v>127</v>
      </c>
      <c r="B39" s="97"/>
      <c r="C39" s="97"/>
      <c r="D39" s="97"/>
      <c r="E39" s="97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0"/>
  <sheetViews>
    <sheetView topLeftCell="I1" zoomScaleNormal="100" workbookViewId="0">
      <selection activeCell="K43" sqref="K43"/>
    </sheetView>
  </sheetViews>
  <sheetFormatPr defaultRowHeight="13.5"/>
  <cols>
    <col min="1" max="1" width="9.5" bestFit="1" customWidth="1"/>
    <col min="3" max="3" width="14.75" bestFit="1" customWidth="1"/>
    <col min="5" max="5" width="11.75" bestFit="1" customWidth="1"/>
    <col min="7" max="7" width="17.375" bestFit="1" customWidth="1"/>
    <col min="9" max="9" width="5.75" customWidth="1"/>
    <col min="10" max="10" width="19" customWidth="1"/>
    <col min="11" max="11" width="18" customWidth="1"/>
    <col min="12" max="12" width="5.625" customWidth="1"/>
    <col min="13" max="13" width="9.75" customWidth="1"/>
    <col min="14" max="14" width="13.25" customWidth="1"/>
  </cols>
  <sheetData>
    <row r="1" spans="1:19" ht="14.25" thickBot="1">
      <c r="A1" t="s">
        <v>140</v>
      </c>
      <c r="J1" t="s">
        <v>158</v>
      </c>
      <c r="P1" t="s">
        <v>137</v>
      </c>
      <c r="S1" t="s">
        <v>138</v>
      </c>
    </row>
    <row r="2" spans="1:19" ht="14.25" thickBot="1">
      <c r="A2" s="80" t="s">
        <v>90</v>
      </c>
      <c r="B2" s="81">
        <v>77.899000000000001</v>
      </c>
      <c r="C2" s="77" t="s">
        <v>100</v>
      </c>
      <c r="D2" s="77">
        <v>73.366</v>
      </c>
      <c r="E2" s="80" t="s">
        <v>110</v>
      </c>
      <c r="F2" s="81">
        <v>79.536000000000001</v>
      </c>
      <c r="G2" s="86" t="s">
        <v>120</v>
      </c>
      <c r="H2" s="81">
        <v>64.820999999999998</v>
      </c>
      <c r="J2" s="74"/>
      <c r="K2" s="65" t="s">
        <v>89</v>
      </c>
      <c r="M2">
        <v>45</v>
      </c>
      <c r="P2" s="69" t="s">
        <v>128</v>
      </c>
      <c r="Q2" s="69" t="s">
        <v>139</v>
      </c>
    </row>
    <row r="3" spans="1:19">
      <c r="A3" s="82" t="s">
        <v>91</v>
      </c>
      <c r="B3" s="83">
        <v>76.715999999999994</v>
      </c>
      <c r="C3" s="78" t="s">
        <v>101</v>
      </c>
      <c r="D3" s="78">
        <v>68.055000000000007</v>
      </c>
      <c r="E3" s="82" t="s">
        <v>111</v>
      </c>
      <c r="F3" s="83">
        <v>71.771000000000001</v>
      </c>
      <c r="G3" s="87" t="s">
        <v>121</v>
      </c>
      <c r="H3" s="83">
        <v>77.102000000000004</v>
      </c>
      <c r="J3" s="66" t="s">
        <v>90</v>
      </c>
      <c r="K3" s="66">
        <v>77.899000000000001</v>
      </c>
      <c r="M3">
        <v>50</v>
      </c>
      <c r="P3" s="70" t="s">
        <v>129</v>
      </c>
      <c r="Q3" s="71">
        <v>0</v>
      </c>
    </row>
    <row r="4" spans="1:19">
      <c r="A4" s="82" t="s">
        <v>92</v>
      </c>
      <c r="B4" s="83">
        <v>68.956000000000003</v>
      </c>
      <c r="C4" s="78" t="s">
        <v>102</v>
      </c>
      <c r="D4" s="78">
        <v>65.340999999999994</v>
      </c>
      <c r="E4" s="82" t="s">
        <v>112</v>
      </c>
      <c r="F4" s="83">
        <v>72.027000000000001</v>
      </c>
      <c r="G4" s="87" t="s">
        <v>122</v>
      </c>
      <c r="H4" s="83">
        <v>78.739999999999995</v>
      </c>
      <c r="J4" s="66" t="s">
        <v>91</v>
      </c>
      <c r="K4" s="66">
        <v>76.715999999999994</v>
      </c>
      <c r="M4">
        <v>55</v>
      </c>
      <c r="P4" s="67" t="s">
        <v>130</v>
      </c>
      <c r="Q4" s="68">
        <v>1</v>
      </c>
    </row>
    <row r="5" spans="1:19">
      <c r="A5" s="82" t="s">
        <v>93</v>
      </c>
      <c r="B5" s="83">
        <v>77.236999999999995</v>
      </c>
      <c r="C5" s="78" t="s">
        <v>103</v>
      </c>
      <c r="D5" s="78">
        <v>76.41</v>
      </c>
      <c r="E5" s="82" t="s">
        <v>113</v>
      </c>
      <c r="F5" s="83">
        <v>77.405000000000001</v>
      </c>
      <c r="G5" s="87" t="s">
        <v>123</v>
      </c>
      <c r="H5" s="83">
        <v>67.117000000000004</v>
      </c>
      <c r="J5" s="66" t="s">
        <v>92</v>
      </c>
      <c r="K5" s="66">
        <v>68.956000000000003</v>
      </c>
      <c r="M5">
        <v>60</v>
      </c>
      <c r="P5" s="67" t="s">
        <v>131</v>
      </c>
      <c r="Q5" s="68">
        <v>0</v>
      </c>
    </row>
    <row r="6" spans="1:19">
      <c r="A6" s="82" t="s">
        <v>94</v>
      </c>
      <c r="B6" s="83">
        <v>66.875</v>
      </c>
      <c r="C6" s="78" t="s">
        <v>104</v>
      </c>
      <c r="D6" s="78">
        <v>77.783000000000001</v>
      </c>
      <c r="E6" s="82" t="s">
        <v>114</v>
      </c>
      <c r="F6" s="83">
        <v>76.688000000000002</v>
      </c>
      <c r="G6" s="87" t="s">
        <v>124</v>
      </c>
      <c r="H6" s="83">
        <v>75.622</v>
      </c>
      <c r="J6" s="66" t="s">
        <v>93</v>
      </c>
      <c r="K6" s="66">
        <v>77.236999999999995</v>
      </c>
      <c r="M6">
        <v>65</v>
      </c>
      <c r="P6" s="67" t="s">
        <v>132</v>
      </c>
      <c r="Q6" s="68">
        <v>0</v>
      </c>
    </row>
    <row r="7" spans="1:19">
      <c r="A7" s="82" t="s">
        <v>95</v>
      </c>
      <c r="B7" s="83">
        <v>70.905000000000001</v>
      </c>
      <c r="C7" s="78" t="s">
        <v>105</v>
      </c>
      <c r="D7" s="78">
        <v>76.212999999999994</v>
      </c>
      <c r="E7" s="82" t="s">
        <v>115</v>
      </c>
      <c r="F7" s="83">
        <v>67.3</v>
      </c>
      <c r="G7" s="87" t="s">
        <v>125</v>
      </c>
      <c r="H7" s="83">
        <v>72.36</v>
      </c>
      <c r="J7" s="66" t="s">
        <v>94</v>
      </c>
      <c r="K7" s="66">
        <v>66.875</v>
      </c>
      <c r="M7">
        <v>70</v>
      </c>
      <c r="P7" s="67" t="s">
        <v>133</v>
      </c>
      <c r="Q7" s="68">
        <v>1</v>
      </c>
    </row>
    <row r="8" spans="1:19">
      <c r="A8" s="82" t="s">
        <v>96</v>
      </c>
      <c r="B8" s="83">
        <v>78.218000000000004</v>
      </c>
      <c r="C8" s="78" t="s">
        <v>106</v>
      </c>
      <c r="D8" s="78">
        <v>77.537999999999997</v>
      </c>
      <c r="E8" s="82" t="s">
        <v>116</v>
      </c>
      <c r="F8" s="83">
        <v>69.215000000000003</v>
      </c>
      <c r="G8" s="87" t="s">
        <v>126</v>
      </c>
      <c r="H8" s="83">
        <v>48.984999999999999</v>
      </c>
      <c r="J8" s="66" t="s">
        <v>95</v>
      </c>
      <c r="K8" s="66">
        <v>70.905000000000001</v>
      </c>
      <c r="M8">
        <v>75</v>
      </c>
      <c r="P8" s="67" t="s">
        <v>134</v>
      </c>
      <c r="Q8" s="68">
        <v>11</v>
      </c>
    </row>
    <row r="9" spans="1:19">
      <c r="A9" s="82" t="s">
        <v>97</v>
      </c>
      <c r="B9" s="83">
        <v>74.887</v>
      </c>
      <c r="C9" s="78" t="s">
        <v>107</v>
      </c>
      <c r="D9" s="78">
        <v>69.787999999999997</v>
      </c>
      <c r="E9" s="82" t="s">
        <v>117</v>
      </c>
      <c r="F9" s="83">
        <v>71.893000000000001</v>
      </c>
      <c r="G9" s="88"/>
      <c r="H9" s="89"/>
      <c r="J9" s="66" t="s">
        <v>96</v>
      </c>
      <c r="K9" s="66">
        <v>78.218000000000004</v>
      </c>
      <c r="M9">
        <v>80</v>
      </c>
      <c r="P9" s="67" t="s">
        <v>135</v>
      </c>
      <c r="Q9" s="68">
        <v>8</v>
      </c>
    </row>
    <row r="10" spans="1:19">
      <c r="A10" s="82" t="s">
        <v>98</v>
      </c>
      <c r="B10" s="83">
        <v>69.397999999999996</v>
      </c>
      <c r="C10" s="78" t="s">
        <v>108</v>
      </c>
      <c r="D10" s="78">
        <v>75.834000000000003</v>
      </c>
      <c r="E10" s="82" t="s">
        <v>118</v>
      </c>
      <c r="F10" s="83">
        <v>74.861000000000004</v>
      </c>
      <c r="G10" s="88"/>
      <c r="H10" s="89"/>
      <c r="J10" s="66" t="s">
        <v>97</v>
      </c>
      <c r="K10" s="66">
        <v>74.887</v>
      </c>
      <c r="P10" s="72" t="s">
        <v>136</v>
      </c>
      <c r="Q10" s="73">
        <v>16</v>
      </c>
    </row>
    <row r="11" spans="1:19">
      <c r="A11" s="84" t="s">
        <v>99</v>
      </c>
      <c r="B11" s="85">
        <v>69.846000000000004</v>
      </c>
      <c r="C11" s="79" t="s">
        <v>109</v>
      </c>
      <c r="D11" s="79">
        <v>77.807000000000002</v>
      </c>
      <c r="E11" s="84" t="s">
        <v>119</v>
      </c>
      <c r="F11" s="85">
        <v>69.456000000000003</v>
      </c>
      <c r="G11" s="90"/>
      <c r="H11" s="91"/>
      <c r="J11" s="66" t="s">
        <v>98</v>
      </c>
      <c r="K11" s="66">
        <v>69.397999999999996</v>
      </c>
    </row>
    <row r="12" spans="1:19">
      <c r="J12" s="66" t="s">
        <v>99</v>
      </c>
      <c r="K12" s="66">
        <v>69.846000000000004</v>
      </c>
    </row>
    <row r="13" spans="1:19">
      <c r="J13" s="66" t="s">
        <v>100</v>
      </c>
      <c r="K13" s="66">
        <v>73.366</v>
      </c>
    </row>
    <row r="14" spans="1:19">
      <c r="J14" s="66" t="s">
        <v>101</v>
      </c>
      <c r="K14" s="66">
        <v>68.055000000000007</v>
      </c>
    </row>
    <row r="15" spans="1:19">
      <c r="J15" s="66" t="s">
        <v>102</v>
      </c>
      <c r="K15" s="66">
        <v>65.340999999999994</v>
      </c>
    </row>
    <row r="16" spans="1:19">
      <c r="J16" s="66" t="s">
        <v>103</v>
      </c>
      <c r="K16" s="66">
        <v>76.41</v>
      </c>
    </row>
    <row r="17" spans="10:11">
      <c r="J17" s="66" t="s">
        <v>104</v>
      </c>
      <c r="K17" s="66">
        <v>77.783000000000001</v>
      </c>
    </row>
    <row r="18" spans="10:11">
      <c r="J18" s="66" t="s">
        <v>105</v>
      </c>
      <c r="K18" s="66">
        <v>76.212999999999994</v>
      </c>
    </row>
    <row r="19" spans="10:11">
      <c r="J19" s="66" t="s">
        <v>106</v>
      </c>
      <c r="K19" s="66">
        <v>77.537999999999997</v>
      </c>
    </row>
    <row r="20" spans="10:11">
      <c r="J20" s="66" t="s">
        <v>107</v>
      </c>
      <c r="K20" s="66">
        <v>69.787999999999997</v>
      </c>
    </row>
    <row r="21" spans="10:11">
      <c r="J21" s="66" t="s">
        <v>108</v>
      </c>
      <c r="K21" s="66">
        <v>75.834000000000003</v>
      </c>
    </row>
    <row r="22" spans="10:11">
      <c r="J22" s="66" t="s">
        <v>109</v>
      </c>
      <c r="K22" s="66">
        <v>77.807000000000002</v>
      </c>
    </row>
    <row r="23" spans="10:11">
      <c r="J23" s="66" t="s">
        <v>110</v>
      </c>
      <c r="K23" s="66">
        <v>79.536000000000001</v>
      </c>
    </row>
    <row r="24" spans="10:11">
      <c r="J24" s="66" t="s">
        <v>111</v>
      </c>
      <c r="K24" s="66">
        <v>71.771000000000001</v>
      </c>
    </row>
    <row r="25" spans="10:11">
      <c r="J25" s="66" t="s">
        <v>112</v>
      </c>
      <c r="K25" s="66">
        <v>72.027000000000001</v>
      </c>
    </row>
    <row r="26" spans="10:11">
      <c r="J26" s="66" t="s">
        <v>113</v>
      </c>
      <c r="K26" s="66">
        <v>77.405000000000001</v>
      </c>
    </row>
    <row r="27" spans="10:11">
      <c r="J27" s="66" t="s">
        <v>114</v>
      </c>
      <c r="K27" s="66">
        <v>76.688000000000002</v>
      </c>
    </row>
    <row r="28" spans="10:11">
      <c r="J28" s="66" t="s">
        <v>115</v>
      </c>
      <c r="K28" s="66">
        <v>67.3</v>
      </c>
    </row>
    <row r="29" spans="10:11">
      <c r="J29" s="66" t="s">
        <v>116</v>
      </c>
      <c r="K29" s="66">
        <v>69.215000000000003</v>
      </c>
    </row>
    <row r="30" spans="10:11">
      <c r="J30" s="66" t="s">
        <v>117</v>
      </c>
      <c r="K30" s="66">
        <v>71.893000000000001</v>
      </c>
    </row>
    <row r="31" spans="10:11">
      <c r="J31" s="66" t="s">
        <v>118</v>
      </c>
      <c r="K31" s="66">
        <v>74.861000000000004</v>
      </c>
    </row>
    <row r="32" spans="10:11">
      <c r="J32" s="66" t="s">
        <v>119</v>
      </c>
      <c r="K32" s="66">
        <v>69.456000000000003</v>
      </c>
    </row>
    <row r="33" spans="10:11">
      <c r="J33" s="66" t="s">
        <v>120</v>
      </c>
      <c r="K33" s="66">
        <v>64.820999999999998</v>
      </c>
    </row>
    <row r="34" spans="10:11">
      <c r="J34" s="66" t="s">
        <v>121</v>
      </c>
      <c r="K34" s="66">
        <v>77.102000000000004</v>
      </c>
    </row>
    <row r="35" spans="10:11">
      <c r="J35" s="66" t="s">
        <v>122</v>
      </c>
      <c r="K35" s="66">
        <v>78.739999999999995</v>
      </c>
    </row>
    <row r="36" spans="10:11">
      <c r="J36" s="66" t="s">
        <v>123</v>
      </c>
      <c r="K36" s="66">
        <v>67.117000000000004</v>
      </c>
    </row>
    <row r="37" spans="10:11">
      <c r="J37" s="66" t="s">
        <v>124</v>
      </c>
      <c r="K37" s="66">
        <v>75.622</v>
      </c>
    </row>
    <row r="38" spans="10:11">
      <c r="J38" s="66" t="s">
        <v>125</v>
      </c>
      <c r="K38" s="66">
        <v>72.36</v>
      </c>
    </row>
    <row r="39" spans="10:11">
      <c r="J39" s="75" t="s">
        <v>126</v>
      </c>
      <c r="K39" s="75">
        <v>48.984999999999999</v>
      </c>
    </row>
    <row r="40" spans="10:11">
      <c r="J40" s="66" t="s">
        <v>127</v>
      </c>
      <c r="K40" s="76"/>
    </row>
  </sheetData>
  <sortState ref="P3:P10">
    <sortCondition ref="P12"/>
  </sortState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7" sqref="A2:B7"/>
    </sheetView>
  </sheetViews>
  <sheetFormatPr defaultRowHeight="13.5"/>
  <sheetData>
    <row r="1" spans="1:2" ht="14.25" thickBot="1"/>
    <row r="2" spans="1:2">
      <c r="A2" s="2" t="s">
        <v>11</v>
      </c>
      <c r="B2" s="2" t="s">
        <v>17</v>
      </c>
    </row>
    <row r="3" spans="1:2">
      <c r="A3" s="3" t="s">
        <v>12</v>
      </c>
      <c r="B3" s="3" t="s">
        <v>18</v>
      </c>
    </row>
    <row r="4" spans="1:2">
      <c r="A4" s="3" t="s">
        <v>13</v>
      </c>
      <c r="B4" s="3" t="s">
        <v>19</v>
      </c>
    </row>
    <row r="5" spans="1:2">
      <c r="A5" s="3" t="s">
        <v>14</v>
      </c>
      <c r="B5" s="3" t="s">
        <v>20</v>
      </c>
    </row>
    <row r="6" spans="1:2">
      <c r="A6" s="3" t="s">
        <v>15</v>
      </c>
      <c r="B6" s="3" t="s">
        <v>21</v>
      </c>
    </row>
    <row r="7" spans="1:2" ht="14.25" thickBot="1">
      <c r="A7" s="4" t="s">
        <v>16</v>
      </c>
      <c r="B7" s="4" t="s">
        <v>22</v>
      </c>
    </row>
    <row r="8" spans="1:2" ht="14.25" thickTop="1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9"/>
  <sheetViews>
    <sheetView topLeftCell="G1" workbookViewId="0">
      <selection activeCell="AA2" sqref="AA2"/>
    </sheetView>
  </sheetViews>
  <sheetFormatPr defaultRowHeight="13.5"/>
  <cols>
    <col min="8" max="8" width="5.875" customWidth="1"/>
    <col min="11" max="11" width="5.875" customWidth="1"/>
    <col min="18" max="18" width="5.125" customWidth="1"/>
    <col min="22" max="22" width="5.125" customWidth="1"/>
  </cols>
  <sheetData>
    <row r="1" spans="1:29" ht="14.25" thickBot="1">
      <c r="A1" t="s">
        <v>35</v>
      </c>
      <c r="F1" t="s">
        <v>28</v>
      </c>
      <c r="O1" t="s">
        <v>27</v>
      </c>
      <c r="AA1" t="s">
        <v>162</v>
      </c>
    </row>
    <row r="2" spans="1:29" ht="18.75" customHeight="1" thickBot="1">
      <c r="A2" s="17"/>
      <c r="B2" s="18" t="s">
        <v>29</v>
      </c>
      <c r="C2" s="18" t="s">
        <v>30</v>
      </c>
      <c r="D2" s="18" t="s">
        <v>31</v>
      </c>
      <c r="F2" s="99"/>
      <c r="G2" s="101" t="s">
        <v>23</v>
      </c>
      <c r="H2" s="103"/>
      <c r="I2" s="99"/>
      <c r="J2" s="101" t="s">
        <v>23</v>
      </c>
      <c r="K2" s="103"/>
      <c r="L2" s="99"/>
      <c r="M2" s="101" t="s">
        <v>23</v>
      </c>
      <c r="O2" s="12"/>
      <c r="P2" s="13" t="s">
        <v>24</v>
      </c>
      <c r="Q2" s="14" t="s">
        <v>25</v>
      </c>
      <c r="R2" s="3"/>
      <c r="S2" s="12"/>
      <c r="T2" s="13" t="s">
        <v>24</v>
      </c>
      <c r="U2" s="14" t="s">
        <v>25</v>
      </c>
      <c r="V2" s="3"/>
      <c r="W2" s="12"/>
      <c r="X2" s="13" t="s">
        <v>24</v>
      </c>
      <c r="Y2" s="14" t="s">
        <v>25</v>
      </c>
      <c r="AA2" s="12"/>
      <c r="AB2" s="13" t="s">
        <v>24</v>
      </c>
      <c r="AC2" s="14" t="s">
        <v>25</v>
      </c>
    </row>
    <row r="3" spans="1:29" ht="15" thickTop="1" thickBot="1">
      <c r="A3" s="19" t="s">
        <v>32</v>
      </c>
      <c r="B3" s="19">
        <v>80</v>
      </c>
      <c r="C3" s="19">
        <v>85</v>
      </c>
      <c r="D3" s="19">
        <v>70</v>
      </c>
      <c r="F3" s="100"/>
      <c r="G3" s="102"/>
      <c r="H3" s="103"/>
      <c r="I3" s="100"/>
      <c r="J3" s="102"/>
      <c r="K3" s="103"/>
      <c r="L3" s="100"/>
      <c r="M3" s="102"/>
      <c r="O3" s="8">
        <v>80</v>
      </c>
      <c r="P3" s="9">
        <v>-10</v>
      </c>
      <c r="Q3" s="15">
        <v>100</v>
      </c>
      <c r="R3" s="3"/>
      <c r="S3" s="8">
        <v>85</v>
      </c>
      <c r="T3" s="9">
        <v>-5</v>
      </c>
      <c r="U3" s="15">
        <v>25</v>
      </c>
      <c r="V3" s="3"/>
      <c r="W3" s="8">
        <v>70</v>
      </c>
      <c r="X3" s="9">
        <v>-20</v>
      </c>
      <c r="Y3" s="15">
        <v>400</v>
      </c>
      <c r="AA3" s="8">
        <v>75</v>
      </c>
      <c r="AB3" s="9">
        <v>-13.33</v>
      </c>
      <c r="AC3" s="15">
        <v>177.69</v>
      </c>
    </row>
    <row r="4" spans="1:29" ht="14.25" thickTop="1">
      <c r="A4" s="20" t="s">
        <v>33</v>
      </c>
      <c r="B4" s="20">
        <v>90</v>
      </c>
      <c r="C4" s="20">
        <v>90</v>
      </c>
      <c r="D4" s="20">
        <v>100</v>
      </c>
      <c r="F4" s="8">
        <v>80</v>
      </c>
      <c r="G4" s="9">
        <v>-10</v>
      </c>
      <c r="H4" s="3"/>
      <c r="I4" s="8">
        <v>85</v>
      </c>
      <c r="J4" s="9">
        <v>-5</v>
      </c>
      <c r="K4" s="3"/>
      <c r="L4" s="8">
        <v>70</v>
      </c>
      <c r="M4" s="9">
        <v>-20</v>
      </c>
      <c r="O4" s="8">
        <v>90</v>
      </c>
      <c r="P4" s="9">
        <v>0</v>
      </c>
      <c r="Q4" s="15">
        <v>0</v>
      </c>
      <c r="R4" s="3"/>
      <c r="S4" s="8">
        <v>90</v>
      </c>
      <c r="T4" s="9">
        <v>0</v>
      </c>
      <c r="U4" s="15">
        <v>0</v>
      </c>
      <c r="V4" s="3"/>
      <c r="W4" s="8">
        <v>100</v>
      </c>
      <c r="X4" s="9">
        <v>10</v>
      </c>
      <c r="Y4" s="15">
        <v>100</v>
      </c>
      <c r="AA4" s="8">
        <v>80</v>
      </c>
      <c r="AB4" s="9">
        <v>-8.33</v>
      </c>
      <c r="AC4" s="15">
        <v>69.39</v>
      </c>
    </row>
    <row r="5" spans="1:29" ht="14.25" thickBot="1">
      <c r="A5" s="21" t="s">
        <v>34</v>
      </c>
      <c r="B5" s="21">
        <v>100</v>
      </c>
      <c r="C5" s="21">
        <v>95</v>
      </c>
      <c r="D5" s="21">
        <v>100</v>
      </c>
      <c r="F5" s="8">
        <v>90</v>
      </c>
      <c r="G5" s="9">
        <v>0</v>
      </c>
      <c r="H5" s="3"/>
      <c r="I5" s="8">
        <v>90</v>
      </c>
      <c r="J5" s="9">
        <v>0</v>
      </c>
      <c r="K5" s="3"/>
      <c r="L5" s="8">
        <v>100</v>
      </c>
      <c r="M5" s="9">
        <v>10</v>
      </c>
      <c r="O5" s="10">
        <v>100</v>
      </c>
      <c r="P5" s="11">
        <v>10</v>
      </c>
      <c r="Q5" s="16">
        <v>100</v>
      </c>
      <c r="R5" s="3"/>
      <c r="S5" s="10">
        <v>95</v>
      </c>
      <c r="T5" s="11">
        <v>5</v>
      </c>
      <c r="U5" s="16">
        <v>25</v>
      </c>
      <c r="V5" s="3"/>
      <c r="W5" s="10">
        <v>100</v>
      </c>
      <c r="X5" s="11">
        <v>10</v>
      </c>
      <c r="Y5" s="16">
        <v>100</v>
      </c>
      <c r="AA5" s="8">
        <v>80</v>
      </c>
      <c r="AB5" s="9">
        <v>-8.33</v>
      </c>
      <c r="AC5" s="15">
        <v>69.39</v>
      </c>
    </row>
    <row r="6" spans="1:29" ht="14.25" thickBot="1">
      <c r="F6" s="10">
        <v>100</v>
      </c>
      <c r="G6" s="11">
        <v>10</v>
      </c>
      <c r="H6" s="3"/>
      <c r="I6" s="10">
        <v>95</v>
      </c>
      <c r="J6" s="11">
        <v>5</v>
      </c>
      <c r="K6" s="3"/>
      <c r="L6" s="10">
        <v>100</v>
      </c>
      <c r="M6" s="11">
        <v>10</v>
      </c>
      <c r="O6" s="10" t="s">
        <v>26</v>
      </c>
      <c r="P6" s="11">
        <v>0</v>
      </c>
      <c r="Q6" s="16">
        <v>200</v>
      </c>
      <c r="R6" s="3"/>
      <c r="S6" s="10" t="s">
        <v>26</v>
      </c>
      <c r="T6" s="11">
        <v>0</v>
      </c>
      <c r="U6" s="16">
        <v>50</v>
      </c>
      <c r="V6" s="3"/>
      <c r="W6" s="10" t="s">
        <v>26</v>
      </c>
      <c r="X6" s="11">
        <v>0</v>
      </c>
      <c r="Y6" s="16">
        <v>600</v>
      </c>
      <c r="AA6" s="8">
        <v>95</v>
      </c>
      <c r="AB6" s="9">
        <v>6.67</v>
      </c>
      <c r="AC6" s="15">
        <v>44.49</v>
      </c>
    </row>
    <row r="7" spans="1:29">
      <c r="AA7" s="8">
        <v>100</v>
      </c>
      <c r="AB7" s="9">
        <v>11.66</v>
      </c>
      <c r="AC7" s="15">
        <v>135.96</v>
      </c>
    </row>
    <row r="8" spans="1:29" ht="14.25" thickBot="1">
      <c r="AA8" s="8">
        <v>100</v>
      </c>
      <c r="AB8" s="9">
        <v>11.66</v>
      </c>
      <c r="AC8" s="15">
        <v>135.96</v>
      </c>
    </row>
    <row r="9" spans="1:29" ht="14.25" thickBot="1">
      <c r="AA9" s="22" t="s">
        <v>26</v>
      </c>
      <c r="AB9" s="23">
        <f>SUM(AB3:AB8)</f>
        <v>0</v>
      </c>
      <c r="AC9" s="24">
        <f>SUM(AC3:AC8)</f>
        <v>632.88</v>
      </c>
    </row>
  </sheetData>
  <mergeCells count="8">
    <mergeCell ref="L2:L3"/>
    <mergeCell ref="M2:M3"/>
    <mergeCell ref="F2:F3"/>
    <mergeCell ref="G2:G3"/>
    <mergeCell ref="H2:H3"/>
    <mergeCell ref="I2:I3"/>
    <mergeCell ref="J2:J3"/>
    <mergeCell ref="K2:K3"/>
  </mergeCells>
  <phoneticPr fontId="2"/>
  <pageMargins left="0.7" right="0.7" top="0.75" bottom="0.75" header="0.3" footer="0.3"/>
  <pageSetup paperSize="9" orientation="portrait" horizontalDpi="0" verticalDpi="0" r:id="rId1"/>
  <legacyDrawing r:id="rId2"/>
  <oleObjects>
    <oleObject progId="Equation.3" shapeId="4102" r:id="rId3"/>
    <oleObject progId="Equation.3" shapeId="4101" r:id="rId4"/>
    <oleObject progId="Equation.3" shapeId="4100" r:id="rId5"/>
    <oleObject progId="Equation.3" shapeId="4099" r:id="rId6"/>
    <oleObject progId="Equation.3" shapeId="4098" r:id="rId7"/>
    <oleObject progId="Equation.3" shapeId="4097" r:id="rId8"/>
    <oleObject progId="Equation.3" shapeId="4105" r:id="rId9"/>
    <oleObject progId="Equation.3" shapeId="4104" r:id="rId10"/>
    <oleObject progId="Equation.3" shapeId="4103" r:id="rId11"/>
    <oleObject progId="Equation.3" shapeId="4106" r:id="rId12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B1:N15"/>
  <sheetViews>
    <sheetView workbookViewId="0">
      <selection activeCell="K3" sqref="K3"/>
    </sheetView>
  </sheetViews>
  <sheetFormatPr defaultRowHeight="13.5"/>
  <cols>
    <col min="1" max="2" width="9" style="29"/>
    <col min="3" max="3" width="7.125" style="29" customWidth="1"/>
    <col min="4" max="6" width="7.625" style="29" customWidth="1"/>
    <col min="7" max="7" width="4.875" style="29" customWidth="1"/>
    <col min="8" max="8" width="9" style="29"/>
    <col min="9" max="9" width="6.5" style="29" customWidth="1"/>
    <col min="10" max="14" width="8" style="29" customWidth="1"/>
    <col min="15" max="258" width="9" style="29"/>
    <col min="259" max="259" width="7.125" style="29" customWidth="1"/>
    <col min="260" max="262" width="7.625" style="29" customWidth="1"/>
    <col min="263" max="263" width="4.875" style="29" customWidth="1"/>
    <col min="264" max="264" width="9" style="29"/>
    <col min="265" max="265" width="6.5" style="29" customWidth="1"/>
    <col min="266" max="270" width="8" style="29" customWidth="1"/>
    <col min="271" max="514" width="9" style="29"/>
    <col min="515" max="515" width="7.125" style="29" customWidth="1"/>
    <col min="516" max="518" width="7.625" style="29" customWidth="1"/>
    <col min="519" max="519" width="4.875" style="29" customWidth="1"/>
    <col min="520" max="520" width="9" style="29"/>
    <col min="521" max="521" width="6.5" style="29" customWidth="1"/>
    <col min="522" max="526" width="8" style="29" customWidth="1"/>
    <col min="527" max="770" width="9" style="29"/>
    <col min="771" max="771" width="7.125" style="29" customWidth="1"/>
    <col min="772" max="774" width="7.625" style="29" customWidth="1"/>
    <col min="775" max="775" width="4.875" style="29" customWidth="1"/>
    <col min="776" max="776" width="9" style="29"/>
    <col min="777" max="777" width="6.5" style="29" customWidth="1"/>
    <col min="778" max="782" width="8" style="29" customWidth="1"/>
    <col min="783" max="1026" width="9" style="29"/>
    <col min="1027" max="1027" width="7.125" style="29" customWidth="1"/>
    <col min="1028" max="1030" width="7.625" style="29" customWidth="1"/>
    <col min="1031" max="1031" width="4.875" style="29" customWidth="1"/>
    <col min="1032" max="1032" width="9" style="29"/>
    <col min="1033" max="1033" width="6.5" style="29" customWidth="1"/>
    <col min="1034" max="1038" width="8" style="29" customWidth="1"/>
    <col min="1039" max="1282" width="9" style="29"/>
    <col min="1283" max="1283" width="7.125" style="29" customWidth="1"/>
    <col min="1284" max="1286" width="7.625" style="29" customWidth="1"/>
    <col min="1287" max="1287" width="4.875" style="29" customWidth="1"/>
    <col min="1288" max="1288" width="9" style="29"/>
    <col min="1289" max="1289" width="6.5" style="29" customWidth="1"/>
    <col min="1290" max="1294" width="8" style="29" customWidth="1"/>
    <col min="1295" max="1538" width="9" style="29"/>
    <col min="1539" max="1539" width="7.125" style="29" customWidth="1"/>
    <col min="1540" max="1542" width="7.625" style="29" customWidth="1"/>
    <col min="1543" max="1543" width="4.875" style="29" customWidth="1"/>
    <col min="1544" max="1544" width="9" style="29"/>
    <col min="1545" max="1545" width="6.5" style="29" customWidth="1"/>
    <col min="1546" max="1550" width="8" style="29" customWidth="1"/>
    <col min="1551" max="1794" width="9" style="29"/>
    <col min="1795" max="1795" width="7.125" style="29" customWidth="1"/>
    <col min="1796" max="1798" width="7.625" style="29" customWidth="1"/>
    <col min="1799" max="1799" width="4.875" style="29" customWidth="1"/>
    <col min="1800" max="1800" width="9" style="29"/>
    <col min="1801" max="1801" width="6.5" style="29" customWidth="1"/>
    <col min="1802" max="1806" width="8" style="29" customWidth="1"/>
    <col min="1807" max="2050" width="9" style="29"/>
    <col min="2051" max="2051" width="7.125" style="29" customWidth="1"/>
    <col min="2052" max="2054" width="7.625" style="29" customWidth="1"/>
    <col min="2055" max="2055" width="4.875" style="29" customWidth="1"/>
    <col min="2056" max="2056" width="9" style="29"/>
    <col min="2057" max="2057" width="6.5" style="29" customWidth="1"/>
    <col min="2058" max="2062" width="8" style="29" customWidth="1"/>
    <col min="2063" max="2306" width="9" style="29"/>
    <col min="2307" max="2307" width="7.125" style="29" customWidth="1"/>
    <col min="2308" max="2310" width="7.625" style="29" customWidth="1"/>
    <col min="2311" max="2311" width="4.875" style="29" customWidth="1"/>
    <col min="2312" max="2312" width="9" style="29"/>
    <col min="2313" max="2313" width="6.5" style="29" customWidth="1"/>
    <col min="2314" max="2318" width="8" style="29" customWidth="1"/>
    <col min="2319" max="2562" width="9" style="29"/>
    <col min="2563" max="2563" width="7.125" style="29" customWidth="1"/>
    <col min="2564" max="2566" width="7.625" style="29" customWidth="1"/>
    <col min="2567" max="2567" width="4.875" style="29" customWidth="1"/>
    <col min="2568" max="2568" width="9" style="29"/>
    <col min="2569" max="2569" width="6.5" style="29" customWidth="1"/>
    <col min="2570" max="2574" width="8" style="29" customWidth="1"/>
    <col min="2575" max="2818" width="9" style="29"/>
    <col min="2819" max="2819" width="7.125" style="29" customWidth="1"/>
    <col min="2820" max="2822" width="7.625" style="29" customWidth="1"/>
    <col min="2823" max="2823" width="4.875" style="29" customWidth="1"/>
    <col min="2824" max="2824" width="9" style="29"/>
    <col min="2825" max="2825" width="6.5" style="29" customWidth="1"/>
    <col min="2826" max="2830" width="8" style="29" customWidth="1"/>
    <col min="2831" max="3074" width="9" style="29"/>
    <col min="3075" max="3075" width="7.125" style="29" customWidth="1"/>
    <col min="3076" max="3078" width="7.625" style="29" customWidth="1"/>
    <col min="3079" max="3079" width="4.875" style="29" customWidth="1"/>
    <col min="3080" max="3080" width="9" style="29"/>
    <col min="3081" max="3081" width="6.5" style="29" customWidth="1"/>
    <col min="3082" max="3086" width="8" style="29" customWidth="1"/>
    <col min="3087" max="3330" width="9" style="29"/>
    <col min="3331" max="3331" width="7.125" style="29" customWidth="1"/>
    <col min="3332" max="3334" width="7.625" style="29" customWidth="1"/>
    <col min="3335" max="3335" width="4.875" style="29" customWidth="1"/>
    <col min="3336" max="3336" width="9" style="29"/>
    <col min="3337" max="3337" width="6.5" style="29" customWidth="1"/>
    <col min="3338" max="3342" width="8" style="29" customWidth="1"/>
    <col min="3343" max="3586" width="9" style="29"/>
    <col min="3587" max="3587" width="7.125" style="29" customWidth="1"/>
    <col min="3588" max="3590" width="7.625" style="29" customWidth="1"/>
    <col min="3591" max="3591" width="4.875" style="29" customWidth="1"/>
    <col min="3592" max="3592" width="9" style="29"/>
    <col min="3593" max="3593" width="6.5" style="29" customWidth="1"/>
    <col min="3594" max="3598" width="8" style="29" customWidth="1"/>
    <col min="3599" max="3842" width="9" style="29"/>
    <col min="3843" max="3843" width="7.125" style="29" customWidth="1"/>
    <col min="3844" max="3846" width="7.625" style="29" customWidth="1"/>
    <col min="3847" max="3847" width="4.875" style="29" customWidth="1"/>
    <col min="3848" max="3848" width="9" style="29"/>
    <col min="3849" max="3849" width="6.5" style="29" customWidth="1"/>
    <col min="3850" max="3854" width="8" style="29" customWidth="1"/>
    <col min="3855" max="4098" width="9" style="29"/>
    <col min="4099" max="4099" width="7.125" style="29" customWidth="1"/>
    <col min="4100" max="4102" width="7.625" style="29" customWidth="1"/>
    <col min="4103" max="4103" width="4.875" style="29" customWidth="1"/>
    <col min="4104" max="4104" width="9" style="29"/>
    <col min="4105" max="4105" width="6.5" style="29" customWidth="1"/>
    <col min="4106" max="4110" width="8" style="29" customWidth="1"/>
    <col min="4111" max="4354" width="9" style="29"/>
    <col min="4355" max="4355" width="7.125" style="29" customWidth="1"/>
    <col min="4356" max="4358" width="7.625" style="29" customWidth="1"/>
    <col min="4359" max="4359" width="4.875" style="29" customWidth="1"/>
    <col min="4360" max="4360" width="9" style="29"/>
    <col min="4361" max="4361" width="6.5" style="29" customWidth="1"/>
    <col min="4362" max="4366" width="8" style="29" customWidth="1"/>
    <col min="4367" max="4610" width="9" style="29"/>
    <col min="4611" max="4611" width="7.125" style="29" customWidth="1"/>
    <col min="4612" max="4614" width="7.625" style="29" customWidth="1"/>
    <col min="4615" max="4615" width="4.875" style="29" customWidth="1"/>
    <col min="4616" max="4616" width="9" style="29"/>
    <col min="4617" max="4617" width="6.5" style="29" customWidth="1"/>
    <col min="4618" max="4622" width="8" style="29" customWidth="1"/>
    <col min="4623" max="4866" width="9" style="29"/>
    <col min="4867" max="4867" width="7.125" style="29" customWidth="1"/>
    <col min="4868" max="4870" width="7.625" style="29" customWidth="1"/>
    <col min="4871" max="4871" width="4.875" style="29" customWidth="1"/>
    <col min="4872" max="4872" width="9" style="29"/>
    <col min="4873" max="4873" width="6.5" style="29" customWidth="1"/>
    <col min="4874" max="4878" width="8" style="29" customWidth="1"/>
    <col min="4879" max="5122" width="9" style="29"/>
    <col min="5123" max="5123" width="7.125" style="29" customWidth="1"/>
    <col min="5124" max="5126" width="7.625" style="29" customWidth="1"/>
    <col min="5127" max="5127" width="4.875" style="29" customWidth="1"/>
    <col min="5128" max="5128" width="9" style="29"/>
    <col min="5129" max="5129" width="6.5" style="29" customWidth="1"/>
    <col min="5130" max="5134" width="8" style="29" customWidth="1"/>
    <col min="5135" max="5378" width="9" style="29"/>
    <col min="5379" max="5379" width="7.125" style="29" customWidth="1"/>
    <col min="5380" max="5382" width="7.625" style="29" customWidth="1"/>
    <col min="5383" max="5383" width="4.875" style="29" customWidth="1"/>
    <col min="5384" max="5384" width="9" style="29"/>
    <col min="5385" max="5385" width="6.5" style="29" customWidth="1"/>
    <col min="5386" max="5390" width="8" style="29" customWidth="1"/>
    <col min="5391" max="5634" width="9" style="29"/>
    <col min="5635" max="5635" width="7.125" style="29" customWidth="1"/>
    <col min="5636" max="5638" width="7.625" style="29" customWidth="1"/>
    <col min="5639" max="5639" width="4.875" style="29" customWidth="1"/>
    <col min="5640" max="5640" width="9" style="29"/>
    <col min="5641" max="5641" width="6.5" style="29" customWidth="1"/>
    <col min="5642" max="5646" width="8" style="29" customWidth="1"/>
    <col min="5647" max="5890" width="9" style="29"/>
    <col min="5891" max="5891" width="7.125" style="29" customWidth="1"/>
    <col min="5892" max="5894" width="7.625" style="29" customWidth="1"/>
    <col min="5895" max="5895" width="4.875" style="29" customWidth="1"/>
    <col min="5896" max="5896" width="9" style="29"/>
    <col min="5897" max="5897" width="6.5" style="29" customWidth="1"/>
    <col min="5898" max="5902" width="8" style="29" customWidth="1"/>
    <col min="5903" max="6146" width="9" style="29"/>
    <col min="6147" max="6147" width="7.125" style="29" customWidth="1"/>
    <col min="6148" max="6150" width="7.625" style="29" customWidth="1"/>
    <col min="6151" max="6151" width="4.875" style="29" customWidth="1"/>
    <col min="6152" max="6152" width="9" style="29"/>
    <col min="6153" max="6153" width="6.5" style="29" customWidth="1"/>
    <col min="6154" max="6158" width="8" style="29" customWidth="1"/>
    <col min="6159" max="6402" width="9" style="29"/>
    <col min="6403" max="6403" width="7.125" style="29" customWidth="1"/>
    <col min="6404" max="6406" width="7.625" style="29" customWidth="1"/>
    <col min="6407" max="6407" width="4.875" style="29" customWidth="1"/>
    <col min="6408" max="6408" width="9" style="29"/>
    <col min="6409" max="6409" width="6.5" style="29" customWidth="1"/>
    <col min="6410" max="6414" width="8" style="29" customWidth="1"/>
    <col min="6415" max="6658" width="9" style="29"/>
    <col min="6659" max="6659" width="7.125" style="29" customWidth="1"/>
    <col min="6660" max="6662" width="7.625" style="29" customWidth="1"/>
    <col min="6663" max="6663" width="4.875" style="29" customWidth="1"/>
    <col min="6664" max="6664" width="9" style="29"/>
    <col min="6665" max="6665" width="6.5" style="29" customWidth="1"/>
    <col min="6666" max="6670" width="8" style="29" customWidth="1"/>
    <col min="6671" max="6914" width="9" style="29"/>
    <col min="6915" max="6915" width="7.125" style="29" customWidth="1"/>
    <col min="6916" max="6918" width="7.625" style="29" customWidth="1"/>
    <col min="6919" max="6919" width="4.875" style="29" customWidth="1"/>
    <col min="6920" max="6920" width="9" style="29"/>
    <col min="6921" max="6921" width="6.5" style="29" customWidth="1"/>
    <col min="6922" max="6926" width="8" style="29" customWidth="1"/>
    <col min="6927" max="7170" width="9" style="29"/>
    <col min="7171" max="7171" width="7.125" style="29" customWidth="1"/>
    <col min="7172" max="7174" width="7.625" style="29" customWidth="1"/>
    <col min="7175" max="7175" width="4.875" style="29" customWidth="1"/>
    <col min="7176" max="7176" width="9" style="29"/>
    <col min="7177" max="7177" width="6.5" style="29" customWidth="1"/>
    <col min="7178" max="7182" width="8" style="29" customWidth="1"/>
    <col min="7183" max="7426" width="9" style="29"/>
    <col min="7427" max="7427" width="7.125" style="29" customWidth="1"/>
    <col min="7428" max="7430" width="7.625" style="29" customWidth="1"/>
    <col min="7431" max="7431" width="4.875" style="29" customWidth="1"/>
    <col min="7432" max="7432" width="9" style="29"/>
    <col min="7433" max="7433" width="6.5" style="29" customWidth="1"/>
    <col min="7434" max="7438" width="8" style="29" customWidth="1"/>
    <col min="7439" max="7682" width="9" style="29"/>
    <col min="7683" max="7683" width="7.125" style="29" customWidth="1"/>
    <col min="7684" max="7686" width="7.625" style="29" customWidth="1"/>
    <col min="7687" max="7687" width="4.875" style="29" customWidth="1"/>
    <col min="7688" max="7688" width="9" style="29"/>
    <col min="7689" max="7689" width="6.5" style="29" customWidth="1"/>
    <col min="7690" max="7694" width="8" style="29" customWidth="1"/>
    <col min="7695" max="7938" width="9" style="29"/>
    <col min="7939" max="7939" width="7.125" style="29" customWidth="1"/>
    <col min="7940" max="7942" width="7.625" style="29" customWidth="1"/>
    <col min="7943" max="7943" width="4.875" style="29" customWidth="1"/>
    <col min="7944" max="7944" width="9" style="29"/>
    <col min="7945" max="7945" width="6.5" style="29" customWidth="1"/>
    <col min="7946" max="7950" width="8" style="29" customWidth="1"/>
    <col min="7951" max="8194" width="9" style="29"/>
    <col min="8195" max="8195" width="7.125" style="29" customWidth="1"/>
    <col min="8196" max="8198" width="7.625" style="29" customWidth="1"/>
    <col min="8199" max="8199" width="4.875" style="29" customWidth="1"/>
    <col min="8200" max="8200" width="9" style="29"/>
    <col min="8201" max="8201" width="6.5" style="29" customWidth="1"/>
    <col min="8202" max="8206" width="8" style="29" customWidth="1"/>
    <col min="8207" max="8450" width="9" style="29"/>
    <col min="8451" max="8451" width="7.125" style="29" customWidth="1"/>
    <col min="8452" max="8454" width="7.625" style="29" customWidth="1"/>
    <col min="8455" max="8455" width="4.875" style="29" customWidth="1"/>
    <col min="8456" max="8456" width="9" style="29"/>
    <col min="8457" max="8457" width="6.5" style="29" customWidth="1"/>
    <col min="8458" max="8462" width="8" style="29" customWidth="1"/>
    <col min="8463" max="8706" width="9" style="29"/>
    <col min="8707" max="8707" width="7.125" style="29" customWidth="1"/>
    <col min="8708" max="8710" width="7.625" style="29" customWidth="1"/>
    <col min="8711" max="8711" width="4.875" style="29" customWidth="1"/>
    <col min="8712" max="8712" width="9" style="29"/>
    <col min="8713" max="8713" width="6.5" style="29" customWidth="1"/>
    <col min="8714" max="8718" width="8" style="29" customWidth="1"/>
    <col min="8719" max="8962" width="9" style="29"/>
    <col min="8963" max="8963" width="7.125" style="29" customWidth="1"/>
    <col min="8964" max="8966" width="7.625" style="29" customWidth="1"/>
    <col min="8967" max="8967" width="4.875" style="29" customWidth="1"/>
    <col min="8968" max="8968" width="9" style="29"/>
    <col min="8969" max="8969" width="6.5" style="29" customWidth="1"/>
    <col min="8970" max="8974" width="8" style="29" customWidth="1"/>
    <col min="8975" max="9218" width="9" style="29"/>
    <col min="9219" max="9219" width="7.125" style="29" customWidth="1"/>
    <col min="9220" max="9222" width="7.625" style="29" customWidth="1"/>
    <col min="9223" max="9223" width="4.875" style="29" customWidth="1"/>
    <col min="9224" max="9224" width="9" style="29"/>
    <col min="9225" max="9225" width="6.5" style="29" customWidth="1"/>
    <col min="9226" max="9230" width="8" style="29" customWidth="1"/>
    <col min="9231" max="9474" width="9" style="29"/>
    <col min="9475" max="9475" width="7.125" style="29" customWidth="1"/>
    <col min="9476" max="9478" width="7.625" style="29" customWidth="1"/>
    <col min="9479" max="9479" width="4.875" style="29" customWidth="1"/>
    <col min="9480" max="9480" width="9" style="29"/>
    <col min="9481" max="9481" width="6.5" style="29" customWidth="1"/>
    <col min="9482" max="9486" width="8" style="29" customWidth="1"/>
    <col min="9487" max="9730" width="9" style="29"/>
    <col min="9731" max="9731" width="7.125" style="29" customWidth="1"/>
    <col min="9732" max="9734" width="7.625" style="29" customWidth="1"/>
    <col min="9735" max="9735" width="4.875" style="29" customWidth="1"/>
    <col min="9736" max="9736" width="9" style="29"/>
    <col min="9737" max="9737" width="6.5" style="29" customWidth="1"/>
    <col min="9738" max="9742" width="8" style="29" customWidth="1"/>
    <col min="9743" max="9986" width="9" style="29"/>
    <col min="9987" max="9987" width="7.125" style="29" customWidth="1"/>
    <col min="9988" max="9990" width="7.625" style="29" customWidth="1"/>
    <col min="9991" max="9991" width="4.875" style="29" customWidth="1"/>
    <col min="9992" max="9992" width="9" style="29"/>
    <col min="9993" max="9993" width="6.5" style="29" customWidth="1"/>
    <col min="9994" max="9998" width="8" style="29" customWidth="1"/>
    <col min="9999" max="10242" width="9" style="29"/>
    <col min="10243" max="10243" width="7.125" style="29" customWidth="1"/>
    <col min="10244" max="10246" width="7.625" style="29" customWidth="1"/>
    <col min="10247" max="10247" width="4.875" style="29" customWidth="1"/>
    <col min="10248" max="10248" width="9" style="29"/>
    <col min="10249" max="10249" width="6.5" style="29" customWidth="1"/>
    <col min="10250" max="10254" width="8" style="29" customWidth="1"/>
    <col min="10255" max="10498" width="9" style="29"/>
    <col min="10499" max="10499" width="7.125" style="29" customWidth="1"/>
    <col min="10500" max="10502" width="7.625" style="29" customWidth="1"/>
    <col min="10503" max="10503" width="4.875" style="29" customWidth="1"/>
    <col min="10504" max="10504" width="9" style="29"/>
    <col min="10505" max="10505" width="6.5" style="29" customWidth="1"/>
    <col min="10506" max="10510" width="8" style="29" customWidth="1"/>
    <col min="10511" max="10754" width="9" style="29"/>
    <col min="10755" max="10755" width="7.125" style="29" customWidth="1"/>
    <col min="10756" max="10758" width="7.625" style="29" customWidth="1"/>
    <col min="10759" max="10759" width="4.875" style="29" customWidth="1"/>
    <col min="10760" max="10760" width="9" style="29"/>
    <col min="10761" max="10761" width="6.5" style="29" customWidth="1"/>
    <col min="10762" max="10766" width="8" style="29" customWidth="1"/>
    <col min="10767" max="11010" width="9" style="29"/>
    <col min="11011" max="11011" width="7.125" style="29" customWidth="1"/>
    <col min="11012" max="11014" width="7.625" style="29" customWidth="1"/>
    <col min="11015" max="11015" width="4.875" style="29" customWidth="1"/>
    <col min="11016" max="11016" width="9" style="29"/>
    <col min="11017" max="11017" width="6.5" style="29" customWidth="1"/>
    <col min="11018" max="11022" width="8" style="29" customWidth="1"/>
    <col min="11023" max="11266" width="9" style="29"/>
    <col min="11267" max="11267" width="7.125" style="29" customWidth="1"/>
    <col min="11268" max="11270" width="7.625" style="29" customWidth="1"/>
    <col min="11271" max="11271" width="4.875" style="29" customWidth="1"/>
    <col min="11272" max="11272" width="9" style="29"/>
    <col min="11273" max="11273" width="6.5" style="29" customWidth="1"/>
    <col min="11274" max="11278" width="8" style="29" customWidth="1"/>
    <col min="11279" max="11522" width="9" style="29"/>
    <col min="11523" max="11523" width="7.125" style="29" customWidth="1"/>
    <col min="11524" max="11526" width="7.625" style="29" customWidth="1"/>
    <col min="11527" max="11527" width="4.875" style="29" customWidth="1"/>
    <col min="11528" max="11528" width="9" style="29"/>
    <col min="11529" max="11529" width="6.5" style="29" customWidth="1"/>
    <col min="11530" max="11534" width="8" style="29" customWidth="1"/>
    <col min="11535" max="11778" width="9" style="29"/>
    <col min="11779" max="11779" width="7.125" style="29" customWidth="1"/>
    <col min="11780" max="11782" width="7.625" style="29" customWidth="1"/>
    <col min="11783" max="11783" width="4.875" style="29" customWidth="1"/>
    <col min="11784" max="11784" width="9" style="29"/>
    <col min="11785" max="11785" width="6.5" style="29" customWidth="1"/>
    <col min="11786" max="11790" width="8" style="29" customWidth="1"/>
    <col min="11791" max="12034" width="9" style="29"/>
    <col min="12035" max="12035" width="7.125" style="29" customWidth="1"/>
    <col min="12036" max="12038" width="7.625" style="29" customWidth="1"/>
    <col min="12039" max="12039" width="4.875" style="29" customWidth="1"/>
    <col min="12040" max="12040" width="9" style="29"/>
    <col min="12041" max="12041" width="6.5" style="29" customWidth="1"/>
    <col min="12042" max="12046" width="8" style="29" customWidth="1"/>
    <col min="12047" max="12290" width="9" style="29"/>
    <col min="12291" max="12291" width="7.125" style="29" customWidth="1"/>
    <col min="12292" max="12294" width="7.625" style="29" customWidth="1"/>
    <col min="12295" max="12295" width="4.875" style="29" customWidth="1"/>
    <col min="12296" max="12296" width="9" style="29"/>
    <col min="12297" max="12297" width="6.5" style="29" customWidth="1"/>
    <col min="12298" max="12302" width="8" style="29" customWidth="1"/>
    <col min="12303" max="12546" width="9" style="29"/>
    <col min="12547" max="12547" width="7.125" style="29" customWidth="1"/>
    <col min="12548" max="12550" width="7.625" style="29" customWidth="1"/>
    <col min="12551" max="12551" width="4.875" style="29" customWidth="1"/>
    <col min="12552" max="12552" width="9" style="29"/>
    <col min="12553" max="12553" width="6.5" style="29" customWidth="1"/>
    <col min="12554" max="12558" width="8" style="29" customWidth="1"/>
    <col min="12559" max="12802" width="9" style="29"/>
    <col min="12803" max="12803" width="7.125" style="29" customWidth="1"/>
    <col min="12804" max="12806" width="7.625" style="29" customWidth="1"/>
    <col min="12807" max="12807" width="4.875" style="29" customWidth="1"/>
    <col min="12808" max="12808" width="9" style="29"/>
    <col min="12809" max="12809" width="6.5" style="29" customWidth="1"/>
    <col min="12810" max="12814" width="8" style="29" customWidth="1"/>
    <col min="12815" max="13058" width="9" style="29"/>
    <col min="13059" max="13059" width="7.125" style="29" customWidth="1"/>
    <col min="13060" max="13062" width="7.625" style="29" customWidth="1"/>
    <col min="13063" max="13063" width="4.875" style="29" customWidth="1"/>
    <col min="13064" max="13064" width="9" style="29"/>
    <col min="13065" max="13065" width="6.5" style="29" customWidth="1"/>
    <col min="13066" max="13070" width="8" style="29" customWidth="1"/>
    <col min="13071" max="13314" width="9" style="29"/>
    <col min="13315" max="13315" width="7.125" style="29" customWidth="1"/>
    <col min="13316" max="13318" width="7.625" style="29" customWidth="1"/>
    <col min="13319" max="13319" width="4.875" style="29" customWidth="1"/>
    <col min="13320" max="13320" width="9" style="29"/>
    <col min="13321" max="13321" width="6.5" style="29" customWidth="1"/>
    <col min="13322" max="13326" width="8" style="29" customWidth="1"/>
    <col min="13327" max="13570" width="9" style="29"/>
    <col min="13571" max="13571" width="7.125" style="29" customWidth="1"/>
    <col min="13572" max="13574" width="7.625" style="29" customWidth="1"/>
    <col min="13575" max="13575" width="4.875" style="29" customWidth="1"/>
    <col min="13576" max="13576" width="9" style="29"/>
    <col min="13577" max="13577" width="6.5" style="29" customWidth="1"/>
    <col min="13578" max="13582" width="8" style="29" customWidth="1"/>
    <col min="13583" max="13826" width="9" style="29"/>
    <col min="13827" max="13827" width="7.125" style="29" customWidth="1"/>
    <col min="13828" max="13830" width="7.625" style="29" customWidth="1"/>
    <col min="13831" max="13831" width="4.875" style="29" customWidth="1"/>
    <col min="13832" max="13832" width="9" style="29"/>
    <col min="13833" max="13833" width="6.5" style="29" customWidth="1"/>
    <col min="13834" max="13838" width="8" style="29" customWidth="1"/>
    <col min="13839" max="14082" width="9" style="29"/>
    <col min="14083" max="14083" width="7.125" style="29" customWidth="1"/>
    <col min="14084" max="14086" width="7.625" style="29" customWidth="1"/>
    <col min="14087" max="14087" width="4.875" style="29" customWidth="1"/>
    <col min="14088" max="14088" width="9" style="29"/>
    <col min="14089" max="14089" width="6.5" style="29" customWidth="1"/>
    <col min="14090" max="14094" width="8" style="29" customWidth="1"/>
    <col min="14095" max="14338" width="9" style="29"/>
    <col min="14339" max="14339" width="7.125" style="29" customWidth="1"/>
    <col min="14340" max="14342" width="7.625" style="29" customWidth="1"/>
    <col min="14343" max="14343" width="4.875" style="29" customWidth="1"/>
    <col min="14344" max="14344" width="9" style="29"/>
    <col min="14345" max="14345" width="6.5" style="29" customWidth="1"/>
    <col min="14346" max="14350" width="8" style="29" customWidth="1"/>
    <col min="14351" max="14594" width="9" style="29"/>
    <col min="14595" max="14595" width="7.125" style="29" customWidth="1"/>
    <col min="14596" max="14598" width="7.625" style="29" customWidth="1"/>
    <col min="14599" max="14599" width="4.875" style="29" customWidth="1"/>
    <col min="14600" max="14600" width="9" style="29"/>
    <col min="14601" max="14601" width="6.5" style="29" customWidth="1"/>
    <col min="14602" max="14606" width="8" style="29" customWidth="1"/>
    <col min="14607" max="14850" width="9" style="29"/>
    <col min="14851" max="14851" width="7.125" style="29" customWidth="1"/>
    <col min="14852" max="14854" width="7.625" style="29" customWidth="1"/>
    <col min="14855" max="14855" width="4.875" style="29" customWidth="1"/>
    <col min="14856" max="14856" width="9" style="29"/>
    <col min="14857" max="14857" width="6.5" style="29" customWidth="1"/>
    <col min="14858" max="14862" width="8" style="29" customWidth="1"/>
    <col min="14863" max="15106" width="9" style="29"/>
    <col min="15107" max="15107" width="7.125" style="29" customWidth="1"/>
    <col min="15108" max="15110" width="7.625" style="29" customWidth="1"/>
    <col min="15111" max="15111" width="4.875" style="29" customWidth="1"/>
    <col min="15112" max="15112" width="9" style="29"/>
    <col min="15113" max="15113" width="6.5" style="29" customWidth="1"/>
    <col min="15114" max="15118" width="8" style="29" customWidth="1"/>
    <col min="15119" max="15362" width="9" style="29"/>
    <col min="15363" max="15363" width="7.125" style="29" customWidth="1"/>
    <col min="15364" max="15366" width="7.625" style="29" customWidth="1"/>
    <col min="15367" max="15367" width="4.875" style="29" customWidth="1"/>
    <col min="15368" max="15368" width="9" style="29"/>
    <col min="15369" max="15369" width="6.5" style="29" customWidth="1"/>
    <col min="15370" max="15374" width="8" style="29" customWidth="1"/>
    <col min="15375" max="15618" width="9" style="29"/>
    <col min="15619" max="15619" width="7.125" style="29" customWidth="1"/>
    <col min="15620" max="15622" width="7.625" style="29" customWidth="1"/>
    <col min="15623" max="15623" width="4.875" style="29" customWidth="1"/>
    <col min="15624" max="15624" width="9" style="29"/>
    <col min="15625" max="15625" width="6.5" style="29" customWidth="1"/>
    <col min="15626" max="15630" width="8" style="29" customWidth="1"/>
    <col min="15631" max="15874" width="9" style="29"/>
    <col min="15875" max="15875" width="7.125" style="29" customWidth="1"/>
    <col min="15876" max="15878" width="7.625" style="29" customWidth="1"/>
    <col min="15879" max="15879" width="4.875" style="29" customWidth="1"/>
    <col min="15880" max="15880" width="9" style="29"/>
    <col min="15881" max="15881" width="6.5" style="29" customWidth="1"/>
    <col min="15882" max="15886" width="8" style="29" customWidth="1"/>
    <col min="15887" max="16130" width="9" style="29"/>
    <col min="16131" max="16131" width="7.125" style="29" customWidth="1"/>
    <col min="16132" max="16134" width="7.625" style="29" customWidth="1"/>
    <col min="16135" max="16135" width="4.875" style="29" customWidth="1"/>
    <col min="16136" max="16136" width="9" style="29"/>
    <col min="16137" max="16137" width="6.5" style="29" customWidth="1"/>
    <col min="16138" max="16142" width="8" style="29" customWidth="1"/>
    <col min="16143" max="16384" width="9" style="29"/>
  </cols>
  <sheetData>
    <row r="1" spans="2:14">
      <c r="C1" s="29" t="s">
        <v>71</v>
      </c>
    </row>
    <row r="2" spans="2:14">
      <c r="C2" s="29" t="s">
        <v>155</v>
      </c>
      <c r="K2" s="29" t="s">
        <v>156</v>
      </c>
    </row>
    <row r="3" spans="2:14" ht="14.25" thickBot="1">
      <c r="B3" s="30"/>
      <c r="C3" s="30"/>
      <c r="D3" s="31" t="s">
        <v>153</v>
      </c>
      <c r="E3" s="31" t="s">
        <v>154</v>
      </c>
      <c r="F3" s="31" t="s">
        <v>56</v>
      </c>
      <c r="H3" s="32"/>
      <c r="I3" s="33"/>
      <c r="J3" s="32" t="s">
        <v>57</v>
      </c>
      <c r="K3" s="32"/>
      <c r="L3" s="32" t="s">
        <v>58</v>
      </c>
      <c r="M3" s="32"/>
      <c r="N3" s="34" t="s">
        <v>56</v>
      </c>
    </row>
    <row r="4" spans="2:14" ht="14.25" thickBot="1">
      <c r="B4" s="35" t="s">
        <v>59</v>
      </c>
      <c r="C4" s="35" t="s">
        <v>60</v>
      </c>
      <c r="D4" s="36">
        <v>0.35</v>
      </c>
      <c r="E4" s="36">
        <v>0.45</v>
      </c>
      <c r="F4" s="36">
        <v>0.4</v>
      </c>
      <c r="G4" s="37"/>
      <c r="H4" s="38"/>
      <c r="I4" s="39"/>
      <c r="J4" s="31" t="s">
        <v>61</v>
      </c>
      <c r="K4" s="31" t="s">
        <v>62</v>
      </c>
      <c r="L4" s="31" t="s">
        <v>61</v>
      </c>
      <c r="M4" s="31" t="s">
        <v>62</v>
      </c>
      <c r="N4" s="40"/>
    </row>
    <row r="5" spans="2:14">
      <c r="B5" s="35"/>
      <c r="C5" s="35" t="s">
        <v>63</v>
      </c>
      <c r="D5" s="36">
        <v>0.39</v>
      </c>
      <c r="E5" s="36">
        <v>0.24</v>
      </c>
      <c r="F5" s="36">
        <v>0.32</v>
      </c>
      <c r="G5" s="37"/>
      <c r="H5" s="35" t="s">
        <v>59</v>
      </c>
      <c r="I5" s="41" t="s">
        <v>60</v>
      </c>
      <c r="J5" s="36">
        <v>0.5</v>
      </c>
      <c r="K5" s="36">
        <v>0.51</v>
      </c>
      <c r="L5" s="36">
        <v>0.34</v>
      </c>
      <c r="M5" s="36">
        <v>0.37</v>
      </c>
      <c r="N5" s="42">
        <v>0.43</v>
      </c>
    </row>
    <row r="6" spans="2:14">
      <c r="B6" s="35"/>
      <c r="C6" s="35" t="s">
        <v>64</v>
      </c>
      <c r="D6" s="36">
        <v>0.24</v>
      </c>
      <c r="E6" s="36">
        <v>0.24</v>
      </c>
      <c r="F6" s="36">
        <v>0.24</v>
      </c>
      <c r="G6" s="37"/>
      <c r="H6" s="35"/>
      <c r="I6" s="41" t="s">
        <v>63</v>
      </c>
      <c r="J6" s="36">
        <v>0.75</v>
      </c>
      <c r="K6" s="36">
        <v>0.59</v>
      </c>
      <c r="L6" s="36">
        <v>0.37</v>
      </c>
      <c r="M6" s="36">
        <v>0.42</v>
      </c>
      <c r="N6" s="42">
        <v>0.53</v>
      </c>
    </row>
    <row r="7" spans="2:14">
      <c r="B7" s="32" t="s">
        <v>65</v>
      </c>
      <c r="C7" s="32" t="s">
        <v>60</v>
      </c>
      <c r="D7" s="43">
        <v>1.5</v>
      </c>
      <c r="E7" s="43">
        <v>1.31</v>
      </c>
      <c r="F7" s="43">
        <v>1.4</v>
      </c>
      <c r="G7" s="37"/>
      <c r="H7" s="44"/>
      <c r="I7" s="45" t="s">
        <v>64</v>
      </c>
      <c r="J7" s="46">
        <v>0.27</v>
      </c>
      <c r="K7" s="46">
        <v>0.43</v>
      </c>
      <c r="L7" s="46">
        <v>0.22</v>
      </c>
      <c r="M7" s="46">
        <v>0.22</v>
      </c>
      <c r="N7" s="47">
        <v>0.28000000000000003</v>
      </c>
    </row>
    <row r="8" spans="2:14">
      <c r="B8" s="35"/>
      <c r="C8" s="35" t="s">
        <v>63</v>
      </c>
      <c r="D8" s="36">
        <v>1.98</v>
      </c>
      <c r="E8" s="36">
        <v>1.1299999999999999</v>
      </c>
      <c r="F8" s="36">
        <v>1.56</v>
      </c>
      <c r="G8" s="37"/>
      <c r="H8" s="35" t="s">
        <v>65</v>
      </c>
      <c r="I8" s="41" t="s">
        <v>60</v>
      </c>
      <c r="J8" s="36">
        <v>1.37</v>
      </c>
      <c r="K8" s="36">
        <v>4.17</v>
      </c>
      <c r="L8" s="36">
        <v>1.75</v>
      </c>
      <c r="M8" s="36">
        <v>1.28</v>
      </c>
      <c r="N8" s="42">
        <v>2.14</v>
      </c>
    </row>
    <row r="9" spans="2:14">
      <c r="B9" s="44"/>
      <c r="C9" s="44" t="s">
        <v>64</v>
      </c>
      <c r="D9" s="46">
        <v>1.02</v>
      </c>
      <c r="E9" s="46">
        <v>1.02</v>
      </c>
      <c r="F9" s="46">
        <v>1.02</v>
      </c>
      <c r="G9" s="37"/>
      <c r="H9" s="35"/>
      <c r="I9" s="41" t="s">
        <v>63</v>
      </c>
      <c r="J9" s="36">
        <v>1.49</v>
      </c>
      <c r="K9" s="36">
        <v>2.69</v>
      </c>
      <c r="L9" s="36">
        <v>1.75</v>
      </c>
      <c r="M9" s="36">
        <v>1.08</v>
      </c>
      <c r="N9" s="42">
        <v>1.75</v>
      </c>
    </row>
    <row r="10" spans="2:14">
      <c r="B10" s="32" t="s">
        <v>66</v>
      </c>
      <c r="C10" s="32" t="s">
        <v>60</v>
      </c>
      <c r="D10" s="43">
        <v>0.76</v>
      </c>
      <c r="E10" s="43">
        <v>0.95</v>
      </c>
      <c r="F10" s="43">
        <v>0.85</v>
      </c>
      <c r="G10" s="37"/>
      <c r="H10" s="35"/>
      <c r="I10" s="41" t="s">
        <v>64</v>
      </c>
      <c r="J10" s="36">
        <v>0.69</v>
      </c>
      <c r="K10" s="36">
        <v>1.49</v>
      </c>
      <c r="L10" s="36">
        <v>0.57999999999999996</v>
      </c>
      <c r="M10" s="36">
        <v>0.82</v>
      </c>
      <c r="N10" s="42">
        <v>0.89</v>
      </c>
    </row>
    <row r="11" spans="2:14">
      <c r="B11" s="35"/>
      <c r="C11" s="35" t="s">
        <v>63</v>
      </c>
      <c r="D11" s="36">
        <v>0.7</v>
      </c>
      <c r="E11" s="36">
        <v>0.35</v>
      </c>
      <c r="F11" s="36">
        <v>0.52</v>
      </c>
      <c r="G11" s="37"/>
      <c r="H11" s="32" t="s">
        <v>66</v>
      </c>
      <c r="I11" s="33" t="s">
        <v>60</v>
      </c>
      <c r="J11" s="43">
        <v>1.7</v>
      </c>
      <c r="K11" s="43">
        <v>0.9</v>
      </c>
      <c r="L11" s="43">
        <v>0.6</v>
      </c>
      <c r="M11" s="43">
        <v>0.68</v>
      </c>
      <c r="N11" s="48">
        <v>0.97</v>
      </c>
    </row>
    <row r="12" spans="2:14" ht="14.25" thickBot="1">
      <c r="B12" s="49"/>
      <c r="C12" s="49" t="s">
        <v>64</v>
      </c>
      <c r="D12" s="38">
        <v>0.46</v>
      </c>
      <c r="E12" s="38">
        <v>0.37</v>
      </c>
      <c r="F12" s="38">
        <v>0.41</v>
      </c>
      <c r="G12" s="37"/>
      <c r="H12" s="35"/>
      <c r="I12" s="41" t="s">
        <v>63</v>
      </c>
      <c r="J12" s="36">
        <v>1.66</v>
      </c>
      <c r="K12" s="36">
        <v>0.99</v>
      </c>
      <c r="L12" s="36">
        <v>0.6</v>
      </c>
      <c r="M12" s="36">
        <v>0.89</v>
      </c>
      <c r="N12" s="42">
        <v>1.03</v>
      </c>
    </row>
    <row r="13" spans="2:14" ht="14.25" thickBot="1">
      <c r="B13" s="29" t="s">
        <v>67</v>
      </c>
      <c r="H13" s="49"/>
      <c r="I13" s="39" t="s">
        <v>64</v>
      </c>
      <c r="J13" s="38">
        <v>0.59</v>
      </c>
      <c r="K13" s="38">
        <v>1.1200000000000001</v>
      </c>
      <c r="L13" s="38">
        <v>0.47</v>
      </c>
      <c r="M13" s="38">
        <v>0.28000000000000003</v>
      </c>
      <c r="N13" s="50">
        <v>0.62</v>
      </c>
    </row>
    <row r="14" spans="2:14">
      <c r="B14" s="29" t="s">
        <v>68</v>
      </c>
      <c r="H14" s="29" t="s">
        <v>69</v>
      </c>
    </row>
    <row r="15" spans="2:14">
      <c r="B15" s="29" t="s">
        <v>70</v>
      </c>
      <c r="H15" s="29" t="s">
        <v>70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9"/>
  <sheetViews>
    <sheetView topLeftCell="A31" workbookViewId="0">
      <selection activeCell="S20" sqref="S20"/>
    </sheetView>
  </sheetViews>
  <sheetFormatPr defaultRowHeight="13.5"/>
  <cols>
    <col min="1" max="1" width="14.625" bestFit="1" customWidth="1"/>
    <col min="2" max="7" width="9.75" customWidth="1"/>
    <col min="9" max="9" width="14.625" bestFit="1" customWidth="1"/>
    <col min="10" max="12" width="9.625" customWidth="1"/>
    <col min="13" max="13" width="9.125" bestFit="1" customWidth="1"/>
    <col min="16" max="16" width="9.125" bestFit="1" customWidth="1"/>
    <col min="18" max="18" width="14.625" bestFit="1" customWidth="1"/>
    <col min="19" max="21" width="11.375" customWidth="1"/>
    <col min="22" max="23" width="18.25" customWidth="1"/>
  </cols>
  <sheetData>
    <row r="1" spans="1:23">
      <c r="A1" t="s">
        <v>157</v>
      </c>
      <c r="I1" t="s">
        <v>78</v>
      </c>
      <c r="R1" t="s">
        <v>80</v>
      </c>
    </row>
    <row r="2" spans="1:23" ht="40.5">
      <c r="A2" s="27"/>
      <c r="B2" s="28" t="s">
        <v>50</v>
      </c>
      <c r="C2" s="28" t="s">
        <v>55</v>
      </c>
      <c r="D2" s="28" t="s">
        <v>54</v>
      </c>
      <c r="E2" s="28" t="s">
        <v>53</v>
      </c>
      <c r="F2" s="28" t="s">
        <v>52</v>
      </c>
      <c r="G2" s="28" t="s">
        <v>51</v>
      </c>
      <c r="I2" s="27"/>
      <c r="J2" s="28" t="s">
        <v>50</v>
      </c>
      <c r="K2" s="28" t="s">
        <v>52</v>
      </c>
      <c r="L2" s="28" t="s">
        <v>51</v>
      </c>
      <c r="M2" s="51" t="s">
        <v>76</v>
      </c>
      <c r="N2" s="51" t="s">
        <v>74</v>
      </c>
      <c r="O2" s="51" t="s">
        <v>75</v>
      </c>
      <c r="P2" s="51" t="s">
        <v>76</v>
      </c>
      <c r="R2" s="27"/>
      <c r="S2" s="51" t="s">
        <v>76</v>
      </c>
      <c r="T2" s="51" t="s">
        <v>74</v>
      </c>
      <c r="U2" s="51" t="s">
        <v>75</v>
      </c>
      <c r="V2" s="51" t="s">
        <v>82</v>
      </c>
      <c r="W2" s="51" t="s">
        <v>83</v>
      </c>
    </row>
    <row r="3" spans="1:23">
      <c r="A3" s="26" t="s">
        <v>81</v>
      </c>
      <c r="B3" s="26">
        <v>196</v>
      </c>
      <c r="C3" s="26">
        <v>328</v>
      </c>
      <c r="D3" s="26">
        <v>88</v>
      </c>
      <c r="E3" s="26">
        <v>235</v>
      </c>
      <c r="F3" s="26">
        <v>230</v>
      </c>
      <c r="G3" s="26">
        <v>4110</v>
      </c>
      <c r="I3" s="26" t="s">
        <v>81</v>
      </c>
      <c r="J3" s="26">
        <v>196</v>
      </c>
      <c r="K3" s="26">
        <v>230</v>
      </c>
      <c r="L3" s="26">
        <v>4110</v>
      </c>
      <c r="M3" s="52">
        <f>J3-J$18</f>
        <v>110.93333333333334</v>
      </c>
      <c r="N3" s="52">
        <f t="shared" ref="N3:N17" si="0">K3-K$18</f>
        <v>101.6</v>
      </c>
      <c r="O3" s="52">
        <f t="shared" ref="O3:P17" si="1">L3-L$18</f>
        <v>1662</v>
      </c>
      <c r="P3" s="52">
        <f>M3-M$18</f>
        <v>110.93333333333334</v>
      </c>
      <c r="R3" s="56" t="s">
        <v>81</v>
      </c>
      <c r="S3" s="57">
        <v>110.93333333333334</v>
      </c>
      <c r="T3" s="57">
        <v>101.6</v>
      </c>
      <c r="U3" s="57">
        <v>1662</v>
      </c>
      <c r="V3" s="57">
        <f>S3*T3</f>
        <v>11270.826666666666</v>
      </c>
      <c r="W3" s="57">
        <f>S3*U3</f>
        <v>184371.20000000001</v>
      </c>
    </row>
    <row r="4" spans="1:23">
      <c r="A4" s="26" t="s">
        <v>49</v>
      </c>
      <c r="B4" s="26">
        <v>166</v>
      </c>
      <c r="C4" s="26">
        <v>323</v>
      </c>
      <c r="D4" s="26">
        <v>108</v>
      </c>
      <c r="E4" s="26">
        <v>191</v>
      </c>
      <c r="F4" s="26">
        <v>200</v>
      </c>
      <c r="G4" s="26">
        <v>3910</v>
      </c>
      <c r="I4" s="26" t="s">
        <v>49</v>
      </c>
      <c r="J4" s="26">
        <v>166</v>
      </c>
      <c r="K4" s="26">
        <v>200</v>
      </c>
      <c r="L4" s="26">
        <v>3910</v>
      </c>
      <c r="M4" s="52">
        <f t="shared" ref="M4:M17" si="2">J4-J$18</f>
        <v>80.933333333333337</v>
      </c>
      <c r="N4" s="52">
        <f t="shared" si="0"/>
        <v>71.599999999999994</v>
      </c>
      <c r="O4" s="52">
        <f t="shared" si="1"/>
        <v>1462</v>
      </c>
      <c r="P4" s="52">
        <f t="shared" si="1"/>
        <v>80.933333333333337</v>
      </c>
      <c r="R4" s="26" t="s">
        <v>49</v>
      </c>
      <c r="S4" s="52">
        <v>80.933333333333337</v>
      </c>
      <c r="T4" s="52">
        <v>71.599999999999994</v>
      </c>
      <c r="U4" s="52">
        <v>1462</v>
      </c>
      <c r="V4" s="52">
        <f t="shared" ref="V4:V17" si="3">S4*T4</f>
        <v>5794.8266666666668</v>
      </c>
      <c r="W4" s="52">
        <f t="shared" ref="W4:W17" si="4">S4*U4</f>
        <v>118324.53333333334</v>
      </c>
    </row>
    <row r="5" spans="1:23">
      <c r="A5" s="26" t="s">
        <v>48</v>
      </c>
      <c r="B5" s="26">
        <v>156</v>
      </c>
      <c r="C5" s="26">
        <v>386</v>
      </c>
      <c r="D5" s="26">
        <v>44</v>
      </c>
      <c r="E5" s="26">
        <v>249</v>
      </c>
      <c r="F5" s="26">
        <v>88</v>
      </c>
      <c r="G5" s="26">
        <v>4650</v>
      </c>
      <c r="I5" s="26" t="s">
        <v>48</v>
      </c>
      <c r="J5" s="26">
        <v>156</v>
      </c>
      <c r="K5" s="26">
        <v>88</v>
      </c>
      <c r="L5" s="26">
        <v>4650</v>
      </c>
      <c r="M5" s="52">
        <f t="shared" si="2"/>
        <v>70.933333333333337</v>
      </c>
      <c r="N5" s="52">
        <f t="shared" si="0"/>
        <v>-40.400000000000006</v>
      </c>
      <c r="O5" s="52">
        <f t="shared" si="1"/>
        <v>2202</v>
      </c>
      <c r="P5" s="52">
        <f t="shared" si="1"/>
        <v>70.933333333333337</v>
      </c>
      <c r="R5" s="26" t="s">
        <v>48</v>
      </c>
      <c r="S5" s="52">
        <v>70.933333333333337</v>
      </c>
      <c r="T5" s="52">
        <v>-40.400000000000006</v>
      </c>
      <c r="U5" s="52">
        <v>2202</v>
      </c>
      <c r="V5" s="52">
        <f t="shared" si="3"/>
        <v>-2865.7066666666674</v>
      </c>
      <c r="W5" s="52">
        <f t="shared" si="4"/>
        <v>156195.20000000001</v>
      </c>
    </row>
    <row r="6" spans="1:23">
      <c r="A6" s="26" t="s">
        <v>47</v>
      </c>
      <c r="B6" s="26">
        <v>147</v>
      </c>
      <c r="C6" s="26">
        <v>279</v>
      </c>
      <c r="D6" s="26">
        <v>122</v>
      </c>
      <c r="E6" s="26">
        <v>156</v>
      </c>
      <c r="F6" s="26">
        <v>191</v>
      </c>
      <c r="G6" s="26">
        <v>3420</v>
      </c>
      <c r="I6" s="26" t="s">
        <v>47</v>
      </c>
      <c r="J6" s="26">
        <v>147</v>
      </c>
      <c r="K6" s="26">
        <v>191</v>
      </c>
      <c r="L6" s="26">
        <v>3420</v>
      </c>
      <c r="M6" s="52">
        <f t="shared" si="2"/>
        <v>61.933333333333337</v>
      </c>
      <c r="N6" s="52">
        <f t="shared" si="0"/>
        <v>62.599999999999994</v>
      </c>
      <c r="O6" s="52">
        <f t="shared" si="1"/>
        <v>972</v>
      </c>
      <c r="P6" s="52">
        <f t="shared" si="1"/>
        <v>61.933333333333337</v>
      </c>
      <c r="R6" s="26" t="s">
        <v>47</v>
      </c>
      <c r="S6" s="52">
        <v>61.933333333333337</v>
      </c>
      <c r="T6" s="52">
        <v>62.599999999999994</v>
      </c>
      <c r="U6" s="52">
        <v>972</v>
      </c>
      <c r="V6" s="52">
        <f t="shared" si="3"/>
        <v>3877.0266666666666</v>
      </c>
      <c r="W6" s="52">
        <f t="shared" si="4"/>
        <v>60199.200000000004</v>
      </c>
    </row>
    <row r="7" spans="1:23">
      <c r="A7" s="26" t="s">
        <v>46</v>
      </c>
      <c r="B7" s="26">
        <v>112</v>
      </c>
      <c r="C7" s="26">
        <v>166</v>
      </c>
      <c r="D7" s="26">
        <v>171</v>
      </c>
      <c r="E7" s="26">
        <v>142</v>
      </c>
      <c r="F7" s="26">
        <v>98</v>
      </c>
      <c r="G7" s="26">
        <v>2490</v>
      </c>
      <c r="I7" s="26" t="s">
        <v>46</v>
      </c>
      <c r="J7" s="26">
        <v>112</v>
      </c>
      <c r="K7" s="26">
        <v>98</v>
      </c>
      <c r="L7" s="26">
        <v>2490</v>
      </c>
      <c r="M7" s="52">
        <f t="shared" si="2"/>
        <v>26.933333333333337</v>
      </c>
      <c r="N7" s="52">
        <f t="shared" si="0"/>
        <v>-30.400000000000006</v>
      </c>
      <c r="O7" s="52">
        <f t="shared" si="1"/>
        <v>42</v>
      </c>
      <c r="P7" s="52">
        <f t="shared" si="1"/>
        <v>26.933333333333337</v>
      </c>
      <c r="R7" s="26" t="s">
        <v>46</v>
      </c>
      <c r="S7" s="52">
        <v>26.933333333333337</v>
      </c>
      <c r="T7" s="52">
        <v>-30.400000000000006</v>
      </c>
      <c r="U7" s="52">
        <v>42</v>
      </c>
      <c r="V7" s="52">
        <f t="shared" si="3"/>
        <v>-818.77333333333365</v>
      </c>
      <c r="W7" s="52">
        <f t="shared" si="4"/>
        <v>1131.2000000000003</v>
      </c>
    </row>
    <row r="8" spans="1:23">
      <c r="A8" s="26" t="s">
        <v>45</v>
      </c>
      <c r="B8" s="26">
        <v>98</v>
      </c>
      <c r="C8" s="26">
        <v>225</v>
      </c>
      <c r="D8" s="26">
        <v>93</v>
      </c>
      <c r="E8" s="26">
        <v>122</v>
      </c>
      <c r="F8" s="26">
        <v>103</v>
      </c>
      <c r="G8" s="26">
        <v>2840</v>
      </c>
      <c r="I8" s="26" t="s">
        <v>45</v>
      </c>
      <c r="J8" s="26">
        <v>98</v>
      </c>
      <c r="K8" s="26">
        <v>103</v>
      </c>
      <c r="L8" s="26">
        <v>2840</v>
      </c>
      <c r="M8" s="52">
        <f t="shared" si="2"/>
        <v>12.933333333333337</v>
      </c>
      <c r="N8" s="52">
        <f t="shared" si="0"/>
        <v>-25.400000000000006</v>
      </c>
      <c r="O8" s="52">
        <f t="shared" si="1"/>
        <v>392</v>
      </c>
      <c r="P8" s="52">
        <f t="shared" si="1"/>
        <v>12.933333333333337</v>
      </c>
      <c r="R8" s="26" t="s">
        <v>45</v>
      </c>
      <c r="S8" s="52">
        <v>12.933333333333337</v>
      </c>
      <c r="T8" s="52">
        <v>-25.400000000000006</v>
      </c>
      <c r="U8" s="52">
        <v>392</v>
      </c>
      <c r="V8" s="52">
        <f t="shared" si="3"/>
        <v>-328.50666666666683</v>
      </c>
      <c r="W8" s="52">
        <f t="shared" si="4"/>
        <v>5069.8666666666686</v>
      </c>
    </row>
    <row r="9" spans="1:23">
      <c r="A9" s="26" t="s">
        <v>44</v>
      </c>
      <c r="B9" s="26">
        <v>88</v>
      </c>
      <c r="C9" s="26">
        <v>181</v>
      </c>
      <c r="D9" s="26">
        <v>44</v>
      </c>
      <c r="E9" s="26">
        <v>176</v>
      </c>
      <c r="F9" s="26">
        <v>205</v>
      </c>
      <c r="G9" s="26">
        <v>2300</v>
      </c>
      <c r="I9" s="26" t="s">
        <v>44</v>
      </c>
      <c r="J9" s="26">
        <v>88</v>
      </c>
      <c r="K9" s="26">
        <v>205</v>
      </c>
      <c r="L9" s="26">
        <v>2300</v>
      </c>
      <c r="M9" s="52">
        <f t="shared" si="2"/>
        <v>2.9333333333333371</v>
      </c>
      <c r="N9" s="52">
        <f t="shared" si="0"/>
        <v>76.599999999999994</v>
      </c>
      <c r="O9" s="52">
        <f t="shared" si="1"/>
        <v>-148</v>
      </c>
      <c r="P9" s="52">
        <f t="shared" si="1"/>
        <v>2.9333333333333371</v>
      </c>
      <c r="R9" s="26" t="s">
        <v>44</v>
      </c>
      <c r="S9" s="52">
        <v>2.9333333333333371</v>
      </c>
      <c r="T9" s="52">
        <v>76.599999999999994</v>
      </c>
      <c r="U9" s="52">
        <v>-148</v>
      </c>
      <c r="V9" s="52">
        <f t="shared" si="3"/>
        <v>224.69333333333361</v>
      </c>
      <c r="W9" s="52">
        <f t="shared" si="4"/>
        <v>-434.13333333333389</v>
      </c>
    </row>
    <row r="10" spans="1:23">
      <c r="A10" s="26" t="s">
        <v>43</v>
      </c>
      <c r="B10" s="26">
        <v>78</v>
      </c>
      <c r="C10" s="26">
        <v>127</v>
      </c>
      <c r="D10" s="26">
        <v>122</v>
      </c>
      <c r="E10" s="26">
        <v>147</v>
      </c>
      <c r="F10" s="26">
        <v>196</v>
      </c>
      <c r="G10" s="26">
        <v>1810</v>
      </c>
      <c r="I10" s="26" t="s">
        <v>43</v>
      </c>
      <c r="J10" s="26">
        <v>78</v>
      </c>
      <c r="K10" s="26">
        <v>196</v>
      </c>
      <c r="L10" s="26">
        <v>1810</v>
      </c>
      <c r="M10" s="52">
        <f t="shared" si="2"/>
        <v>-7.0666666666666629</v>
      </c>
      <c r="N10" s="52">
        <f t="shared" si="0"/>
        <v>67.599999999999994</v>
      </c>
      <c r="O10" s="52">
        <f t="shared" si="1"/>
        <v>-638</v>
      </c>
      <c r="P10" s="52">
        <f t="shared" si="1"/>
        <v>-7.0666666666666629</v>
      </c>
      <c r="R10" s="26" t="s">
        <v>43</v>
      </c>
      <c r="S10" s="52">
        <v>-7.0666666666666629</v>
      </c>
      <c r="T10" s="52">
        <v>67.599999999999994</v>
      </c>
      <c r="U10" s="52">
        <v>-638</v>
      </c>
      <c r="V10" s="52">
        <f t="shared" si="3"/>
        <v>-477.70666666666637</v>
      </c>
      <c r="W10" s="52">
        <f t="shared" si="4"/>
        <v>4508.533333333331</v>
      </c>
    </row>
    <row r="11" spans="1:23">
      <c r="A11" s="26" t="s">
        <v>42</v>
      </c>
      <c r="B11" s="26">
        <v>54</v>
      </c>
      <c r="C11" s="26">
        <v>137</v>
      </c>
      <c r="D11" s="26">
        <v>230</v>
      </c>
      <c r="E11" s="26">
        <v>54</v>
      </c>
      <c r="F11" s="26">
        <v>39</v>
      </c>
      <c r="G11" s="26">
        <v>2980</v>
      </c>
      <c r="I11" s="26" t="s">
        <v>42</v>
      </c>
      <c r="J11" s="26">
        <v>54</v>
      </c>
      <c r="K11" s="26">
        <v>39</v>
      </c>
      <c r="L11" s="26">
        <v>2980</v>
      </c>
      <c r="M11" s="52">
        <f t="shared" si="2"/>
        <v>-31.066666666666663</v>
      </c>
      <c r="N11" s="52">
        <f t="shared" si="0"/>
        <v>-89.4</v>
      </c>
      <c r="O11" s="52">
        <f t="shared" si="1"/>
        <v>532</v>
      </c>
      <c r="P11" s="52">
        <f t="shared" si="1"/>
        <v>-31.066666666666663</v>
      </c>
      <c r="R11" s="26" t="s">
        <v>42</v>
      </c>
      <c r="S11" s="52">
        <v>-31.066666666666663</v>
      </c>
      <c r="T11" s="52">
        <v>-89.4</v>
      </c>
      <c r="U11" s="52">
        <v>532</v>
      </c>
      <c r="V11" s="52">
        <f t="shared" si="3"/>
        <v>2777.3599999999997</v>
      </c>
      <c r="W11" s="52">
        <f t="shared" si="4"/>
        <v>-16527.466666666664</v>
      </c>
    </row>
    <row r="12" spans="1:23">
      <c r="A12" s="26" t="s">
        <v>41</v>
      </c>
      <c r="B12" s="26">
        <v>54</v>
      </c>
      <c r="C12" s="26">
        <v>147</v>
      </c>
      <c r="D12" s="26">
        <v>93</v>
      </c>
      <c r="E12" s="26">
        <v>127</v>
      </c>
      <c r="F12" s="26">
        <v>122</v>
      </c>
      <c r="G12" s="26">
        <v>2250</v>
      </c>
      <c r="I12" s="26" t="s">
        <v>41</v>
      </c>
      <c r="J12" s="26">
        <v>54</v>
      </c>
      <c r="K12" s="26">
        <v>122</v>
      </c>
      <c r="L12" s="26">
        <v>2250</v>
      </c>
      <c r="M12" s="52">
        <f t="shared" si="2"/>
        <v>-31.066666666666663</v>
      </c>
      <c r="N12" s="52">
        <f t="shared" si="0"/>
        <v>-6.4000000000000057</v>
      </c>
      <c r="O12" s="52">
        <f t="shared" si="1"/>
        <v>-198</v>
      </c>
      <c r="P12" s="52">
        <f t="shared" si="1"/>
        <v>-31.066666666666663</v>
      </c>
      <c r="R12" s="26" t="s">
        <v>41</v>
      </c>
      <c r="S12" s="52">
        <v>-31.066666666666663</v>
      </c>
      <c r="T12" s="52">
        <v>-6.4000000000000057</v>
      </c>
      <c r="U12" s="52">
        <v>-198</v>
      </c>
      <c r="V12" s="52">
        <f t="shared" si="3"/>
        <v>198.82666666666682</v>
      </c>
      <c r="W12" s="52">
        <f t="shared" si="4"/>
        <v>6151.1999999999989</v>
      </c>
    </row>
    <row r="13" spans="1:23">
      <c r="A13" s="26" t="s">
        <v>40</v>
      </c>
      <c r="B13" s="26">
        <v>34</v>
      </c>
      <c r="C13" s="26">
        <v>59</v>
      </c>
      <c r="D13" s="26">
        <v>73</v>
      </c>
      <c r="E13" s="26">
        <v>166</v>
      </c>
      <c r="F13" s="26">
        <v>98</v>
      </c>
      <c r="G13" s="26">
        <v>1320</v>
      </c>
      <c r="I13" s="26" t="s">
        <v>40</v>
      </c>
      <c r="J13" s="26">
        <v>34</v>
      </c>
      <c r="K13" s="26">
        <v>98</v>
      </c>
      <c r="L13" s="26">
        <v>1320</v>
      </c>
      <c r="M13" s="52">
        <f t="shared" si="2"/>
        <v>-51.066666666666663</v>
      </c>
      <c r="N13" s="52">
        <f t="shared" si="0"/>
        <v>-30.400000000000006</v>
      </c>
      <c r="O13" s="52">
        <f t="shared" si="1"/>
        <v>-1128</v>
      </c>
      <c r="P13" s="52">
        <f t="shared" si="1"/>
        <v>-51.066666666666663</v>
      </c>
      <c r="R13" s="26" t="s">
        <v>40</v>
      </c>
      <c r="S13" s="52">
        <v>-51.066666666666663</v>
      </c>
      <c r="T13" s="52">
        <v>-30.400000000000006</v>
      </c>
      <c r="U13" s="52">
        <v>-1128</v>
      </c>
      <c r="V13" s="52">
        <f t="shared" si="3"/>
        <v>1552.4266666666667</v>
      </c>
      <c r="W13" s="52">
        <f t="shared" si="4"/>
        <v>57603.199999999997</v>
      </c>
    </row>
    <row r="14" spans="1:23">
      <c r="A14" s="26" t="s">
        <v>39</v>
      </c>
      <c r="B14" s="26">
        <v>34</v>
      </c>
      <c r="C14" s="26">
        <v>73</v>
      </c>
      <c r="D14" s="26">
        <v>88</v>
      </c>
      <c r="E14" s="26">
        <v>147</v>
      </c>
      <c r="F14" s="26">
        <v>93</v>
      </c>
      <c r="G14" s="26">
        <v>1080</v>
      </c>
      <c r="I14" s="26" t="s">
        <v>39</v>
      </c>
      <c r="J14" s="26">
        <v>34</v>
      </c>
      <c r="K14" s="26">
        <v>93</v>
      </c>
      <c r="L14" s="26">
        <v>1080</v>
      </c>
      <c r="M14" s="52">
        <f t="shared" si="2"/>
        <v>-51.066666666666663</v>
      </c>
      <c r="N14" s="52">
        <f t="shared" si="0"/>
        <v>-35.400000000000006</v>
      </c>
      <c r="O14" s="52">
        <f t="shared" si="1"/>
        <v>-1368</v>
      </c>
      <c r="P14" s="52">
        <f t="shared" si="1"/>
        <v>-51.066666666666663</v>
      </c>
      <c r="R14" s="26" t="s">
        <v>39</v>
      </c>
      <c r="S14" s="52">
        <v>-51.066666666666663</v>
      </c>
      <c r="T14" s="52">
        <v>-35.400000000000006</v>
      </c>
      <c r="U14" s="52">
        <v>-1368</v>
      </c>
      <c r="V14" s="52">
        <f t="shared" si="3"/>
        <v>1807.7600000000002</v>
      </c>
      <c r="W14" s="52">
        <f t="shared" si="4"/>
        <v>69859.199999999997</v>
      </c>
    </row>
    <row r="15" spans="1:23">
      <c r="A15" s="26" t="s">
        <v>38</v>
      </c>
      <c r="B15" s="26">
        <v>24</v>
      </c>
      <c r="C15" s="26">
        <v>83</v>
      </c>
      <c r="D15" s="26">
        <v>39</v>
      </c>
      <c r="E15" s="26">
        <v>98</v>
      </c>
      <c r="F15" s="26">
        <v>78</v>
      </c>
      <c r="G15" s="26">
        <v>2100</v>
      </c>
      <c r="I15" s="26" t="s">
        <v>38</v>
      </c>
      <c r="J15" s="26">
        <v>24</v>
      </c>
      <c r="K15" s="26">
        <v>78</v>
      </c>
      <c r="L15" s="26">
        <v>2100</v>
      </c>
      <c r="M15" s="52">
        <f t="shared" si="2"/>
        <v>-61.066666666666663</v>
      </c>
      <c r="N15" s="52">
        <f t="shared" si="0"/>
        <v>-50.400000000000006</v>
      </c>
      <c r="O15" s="52">
        <f t="shared" si="1"/>
        <v>-348</v>
      </c>
      <c r="P15" s="52">
        <f t="shared" si="1"/>
        <v>-61.066666666666663</v>
      </c>
      <c r="R15" s="26" t="s">
        <v>38</v>
      </c>
      <c r="S15" s="52">
        <v>-61.066666666666663</v>
      </c>
      <c r="T15" s="52">
        <v>-50.400000000000006</v>
      </c>
      <c r="U15" s="52">
        <v>-348</v>
      </c>
      <c r="V15" s="52">
        <f t="shared" si="3"/>
        <v>3077.76</v>
      </c>
      <c r="W15" s="52">
        <f t="shared" si="4"/>
        <v>21251.199999999997</v>
      </c>
    </row>
    <row r="16" spans="1:23">
      <c r="A16" s="26" t="s">
        <v>37</v>
      </c>
      <c r="B16" s="26">
        <v>20</v>
      </c>
      <c r="C16" s="26">
        <v>29</v>
      </c>
      <c r="D16" s="26">
        <v>64</v>
      </c>
      <c r="E16" s="26">
        <v>93</v>
      </c>
      <c r="F16" s="26">
        <v>112</v>
      </c>
      <c r="G16" s="26">
        <v>780</v>
      </c>
      <c r="I16" s="26" t="s">
        <v>37</v>
      </c>
      <c r="J16" s="26">
        <v>20</v>
      </c>
      <c r="K16" s="26">
        <v>112</v>
      </c>
      <c r="L16" s="26">
        <v>780</v>
      </c>
      <c r="M16" s="52">
        <f t="shared" si="2"/>
        <v>-65.066666666666663</v>
      </c>
      <c r="N16" s="52">
        <f t="shared" si="0"/>
        <v>-16.400000000000006</v>
      </c>
      <c r="O16" s="52">
        <f t="shared" si="1"/>
        <v>-1668</v>
      </c>
      <c r="P16" s="52">
        <f t="shared" si="1"/>
        <v>-65.066666666666663</v>
      </c>
      <c r="R16" s="26" t="s">
        <v>37</v>
      </c>
      <c r="S16" s="52">
        <v>-65.066666666666663</v>
      </c>
      <c r="T16" s="52">
        <v>-16.400000000000006</v>
      </c>
      <c r="U16" s="52">
        <v>-1668</v>
      </c>
      <c r="V16" s="52">
        <f t="shared" si="3"/>
        <v>1067.0933333333337</v>
      </c>
      <c r="W16" s="52">
        <f t="shared" si="4"/>
        <v>108531.2</v>
      </c>
    </row>
    <row r="17" spans="1:23">
      <c r="A17" s="25" t="s">
        <v>36</v>
      </c>
      <c r="B17" s="25">
        <v>15</v>
      </c>
      <c r="C17" s="25">
        <v>29</v>
      </c>
      <c r="D17" s="25">
        <v>73</v>
      </c>
      <c r="E17" s="25">
        <v>108</v>
      </c>
      <c r="F17" s="25">
        <v>73</v>
      </c>
      <c r="G17" s="25">
        <v>680</v>
      </c>
      <c r="I17" s="26" t="s">
        <v>36</v>
      </c>
      <c r="J17" s="26">
        <v>15</v>
      </c>
      <c r="K17" s="26">
        <v>73</v>
      </c>
      <c r="L17" s="26">
        <v>680</v>
      </c>
      <c r="M17" s="52">
        <f t="shared" si="2"/>
        <v>-70.066666666666663</v>
      </c>
      <c r="N17" s="52">
        <f t="shared" si="0"/>
        <v>-55.400000000000006</v>
      </c>
      <c r="O17" s="52">
        <f t="shared" si="1"/>
        <v>-1768</v>
      </c>
      <c r="P17" s="52">
        <f t="shared" si="1"/>
        <v>-70.066666666666663</v>
      </c>
      <c r="R17" s="25" t="s">
        <v>36</v>
      </c>
      <c r="S17" s="58">
        <v>-70.066666666666663</v>
      </c>
      <c r="T17" s="58">
        <v>-55.400000000000006</v>
      </c>
      <c r="U17" s="58">
        <v>-1768</v>
      </c>
      <c r="V17" s="58">
        <f t="shared" si="3"/>
        <v>3881.6933333333336</v>
      </c>
      <c r="W17" s="58">
        <f t="shared" si="4"/>
        <v>123877.86666666665</v>
      </c>
    </row>
    <row r="18" spans="1:23">
      <c r="I18" s="53" t="s">
        <v>77</v>
      </c>
      <c r="J18" s="54">
        <f>AVERAGE(J3:J17)</f>
        <v>85.066666666666663</v>
      </c>
      <c r="K18" s="54">
        <f t="shared" ref="K18:L18" si="5">AVERAGE(K3:K17)</f>
        <v>128.4</v>
      </c>
      <c r="L18" s="54">
        <f t="shared" si="5"/>
        <v>2448</v>
      </c>
      <c r="M18" s="53"/>
      <c r="N18" s="53"/>
      <c r="O18" s="53"/>
      <c r="P18" s="53"/>
      <c r="R18" s="59" t="s">
        <v>84</v>
      </c>
      <c r="S18" s="53"/>
      <c r="T18" s="53"/>
      <c r="U18" s="53"/>
      <c r="V18" s="60">
        <f>SUM(V3:V17)</f>
        <v>31039.599999999999</v>
      </c>
      <c r="W18" s="60">
        <f>SUM(W3:W17)</f>
        <v>900112</v>
      </c>
    </row>
    <row r="19" spans="1:23">
      <c r="D19">
        <f>CORREL($B4:$B17,D4:D17)</f>
        <v>0.15086655974750215</v>
      </c>
      <c r="E19">
        <f>CORREL($B4:$B17,E4:E17)</f>
        <v>0.68107025625696371</v>
      </c>
      <c r="F19">
        <f>CORREL($B4:$B17,F4:F17)</f>
        <v>0.51601967027107742</v>
      </c>
      <c r="G19">
        <f>CORREL($B4:$B17,G4:G17)</f>
        <v>0.88339924163906502</v>
      </c>
    </row>
    <row r="20" spans="1:23">
      <c r="I20" s="55" t="s">
        <v>79</v>
      </c>
      <c r="S20">
        <f>STDEV(S3:S17)</f>
        <v>58.975136003799655</v>
      </c>
      <c r="T20">
        <f>STDEV(T3:T17)</f>
        <v>59.218481671084511</v>
      </c>
      <c r="U20">
        <f>STDEV(U3:U17)</f>
        <v>1218.102740212945</v>
      </c>
      <c r="V20">
        <f>+V18/14</f>
        <v>2217.1142857142854</v>
      </c>
      <c r="W20">
        <f>+W18/14</f>
        <v>64293.714285714283</v>
      </c>
    </row>
    <row r="21" spans="1:23">
      <c r="A21" t="s">
        <v>72</v>
      </c>
    </row>
    <row r="22" spans="1:23">
      <c r="V22">
        <f>+V20/($S20*T20)</f>
        <v>0.63483645974061242</v>
      </c>
      <c r="W22">
        <f>+W20/($S20*U20)</f>
        <v>0.89498476937753946</v>
      </c>
    </row>
    <row r="24" spans="1:23">
      <c r="V24">
        <f>CORREL($S3:$S17,T3:T17)</f>
        <v>0.63483645974061231</v>
      </c>
      <c r="W24">
        <f>CORREL($S3:$S17,U3:U17)</f>
        <v>0.89498476937753935</v>
      </c>
    </row>
    <row r="26" spans="1:23">
      <c r="T26" t="s">
        <v>88</v>
      </c>
    </row>
    <row r="27" spans="1:23">
      <c r="T27" s="53"/>
      <c r="U27" s="53" t="s">
        <v>85</v>
      </c>
    </row>
    <row r="28" spans="1:23">
      <c r="T28" s="61" t="s">
        <v>87</v>
      </c>
      <c r="U28" s="63">
        <f>V24</f>
        <v>0.63483645974061231</v>
      </c>
    </row>
    <row r="29" spans="1:23">
      <c r="T29" s="62" t="s">
        <v>86</v>
      </c>
      <c r="U29" s="64">
        <f>W24</f>
        <v>0.89498476937753935</v>
      </c>
    </row>
    <row r="39" spans="1:1">
      <c r="A39" t="s">
        <v>73</v>
      </c>
    </row>
  </sheetData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S24"/>
  <sheetViews>
    <sheetView topLeftCell="A25" workbookViewId="0">
      <selection activeCell="M68" sqref="M68"/>
    </sheetView>
  </sheetViews>
  <sheetFormatPr defaultRowHeight="13.5"/>
  <cols>
    <col min="1" max="19" width="9" style="5"/>
  </cols>
  <sheetData>
    <row r="1" spans="2:18">
      <c r="B1" s="5" t="s">
        <v>159</v>
      </c>
    </row>
    <row r="3" spans="2:18">
      <c r="B3" s="5">
        <v>1</v>
      </c>
      <c r="C3" s="5">
        <v>2.3490779090282405</v>
      </c>
      <c r="E3" s="5">
        <v>1</v>
      </c>
      <c r="F3" s="5">
        <v>7.9693547247362835</v>
      </c>
      <c r="H3" s="5">
        <v>1</v>
      </c>
      <c r="I3" s="5">
        <v>9.8120738844254838</v>
      </c>
      <c r="K3" s="5">
        <v>1</v>
      </c>
      <c r="L3" s="5">
        <v>8.2873949699965692</v>
      </c>
      <c r="N3" s="5">
        <v>1</v>
      </c>
      <c r="O3" s="5">
        <v>6.5267269631300238</v>
      </c>
      <c r="Q3" s="5">
        <v>1</v>
      </c>
      <c r="R3" s="5">
        <v>1.9411028677333624</v>
      </c>
    </row>
    <row r="4" spans="2:18">
      <c r="B4" s="5">
        <v>2</v>
      </c>
      <c r="C4" s="5">
        <v>3.4469855685178166</v>
      </c>
      <c r="E4" s="5">
        <v>2</v>
      </c>
      <c r="F4" s="5">
        <v>9.8153777455380968</v>
      </c>
      <c r="H4" s="5">
        <v>2</v>
      </c>
      <c r="I4" s="5">
        <v>15.500010966302082</v>
      </c>
      <c r="K4" s="5">
        <v>2</v>
      </c>
      <c r="L4" s="5">
        <v>6.6740457844488397</v>
      </c>
      <c r="N4" s="5">
        <v>2</v>
      </c>
      <c r="O4" s="5">
        <v>0.38064668165494009</v>
      </c>
      <c r="Q4" s="5">
        <v>2</v>
      </c>
      <c r="R4" s="5">
        <v>0.43958006280152317</v>
      </c>
    </row>
    <row r="5" spans="2:18">
      <c r="B5" s="5">
        <v>3</v>
      </c>
      <c r="C5" s="5">
        <v>4.1005141809642396</v>
      </c>
      <c r="E5" s="5">
        <v>3</v>
      </c>
      <c r="F5" s="5">
        <v>2.3288833644471283</v>
      </c>
      <c r="H5" s="5">
        <v>3</v>
      </c>
      <c r="I5" s="5">
        <v>21.419622954299804</v>
      </c>
      <c r="K5" s="5">
        <v>3</v>
      </c>
      <c r="L5" s="5">
        <v>-0.8256967162158233</v>
      </c>
      <c r="N5" s="5">
        <v>3</v>
      </c>
      <c r="O5" s="5">
        <v>4.843401528120034</v>
      </c>
      <c r="Q5" s="5">
        <v>3</v>
      </c>
      <c r="R5" s="5">
        <v>-0.88104573879653403</v>
      </c>
    </row>
    <row r="6" spans="2:18">
      <c r="B6" s="5">
        <v>4</v>
      </c>
      <c r="C6" s="5">
        <v>6.6848780431124677</v>
      </c>
      <c r="E6" s="5">
        <v>4</v>
      </c>
      <c r="F6" s="5">
        <v>2.5110461352344497</v>
      </c>
      <c r="H6" s="5">
        <v>4</v>
      </c>
      <c r="I6" s="5">
        <v>6.6411198781190777</v>
      </c>
      <c r="K6" s="5">
        <v>4</v>
      </c>
      <c r="L6" s="5">
        <v>12.027547176575229</v>
      </c>
      <c r="N6" s="5">
        <v>4</v>
      </c>
      <c r="O6" s="5">
        <v>-0.75314181090209908</v>
      </c>
      <c r="Q6" s="5">
        <v>4</v>
      </c>
      <c r="R6" s="5">
        <v>0.93751940362976782</v>
      </c>
    </row>
    <row r="7" spans="2:18">
      <c r="B7" s="5">
        <v>5</v>
      </c>
      <c r="C7" s="5">
        <v>4.5085809067058689</v>
      </c>
      <c r="E7" s="5">
        <v>5</v>
      </c>
      <c r="F7" s="5">
        <v>11.610346785227321</v>
      </c>
      <c r="H7" s="5">
        <v>5</v>
      </c>
      <c r="I7" s="5">
        <v>7.674312676727312</v>
      </c>
      <c r="K7" s="5">
        <v>5</v>
      </c>
      <c r="L7" s="5">
        <v>11.349912227510348</v>
      </c>
      <c r="N7" s="5">
        <v>5</v>
      </c>
      <c r="O7" s="5">
        <v>-2.3474330396368193</v>
      </c>
      <c r="Q7" s="5">
        <v>5</v>
      </c>
      <c r="R7" s="5">
        <v>-1.9441915001134724</v>
      </c>
    </row>
    <row r="8" spans="2:18">
      <c r="B8" s="5">
        <v>6</v>
      </c>
      <c r="C8" s="5">
        <v>3.2978531709931564</v>
      </c>
      <c r="E8" s="5">
        <v>6</v>
      </c>
      <c r="F8" s="5">
        <v>4.4429553968025122</v>
      </c>
      <c r="H8" s="5">
        <v>6</v>
      </c>
      <c r="I8" s="5">
        <v>13.540223124877958</v>
      </c>
      <c r="K8" s="5">
        <v>6</v>
      </c>
      <c r="L8" s="5">
        <v>4.6758199224542878</v>
      </c>
      <c r="N8" s="5">
        <v>6</v>
      </c>
      <c r="O8" s="5">
        <v>4.4957930302782527</v>
      </c>
      <c r="Q8" s="5">
        <v>6</v>
      </c>
      <c r="R8" s="5">
        <v>-2.6929471153533244</v>
      </c>
    </row>
    <row r="9" spans="2:18">
      <c r="B9" s="5">
        <v>7</v>
      </c>
      <c r="C9" s="5">
        <v>5.0514612948474369</v>
      </c>
      <c r="E9" s="5">
        <v>7</v>
      </c>
      <c r="F9" s="5">
        <v>4.285224581971451</v>
      </c>
      <c r="H9" s="5">
        <v>7</v>
      </c>
      <c r="I9" s="5">
        <v>7.6450251932922733</v>
      </c>
      <c r="K9" s="5">
        <v>7</v>
      </c>
      <c r="L9" s="5">
        <v>4.9675869337382004</v>
      </c>
      <c r="N9" s="5">
        <v>7</v>
      </c>
      <c r="O9" s="5">
        <v>-2.6744554269960576</v>
      </c>
      <c r="Q9" s="5">
        <v>7</v>
      </c>
      <c r="R9" s="5">
        <v>-1.5917058087238525</v>
      </c>
    </row>
    <row r="10" spans="2:18">
      <c r="B10" s="5">
        <v>8</v>
      </c>
      <c r="C10" s="5">
        <v>5.5266219031220363</v>
      </c>
      <c r="E10" s="5">
        <v>8</v>
      </c>
      <c r="F10" s="5">
        <v>12.886633026363405</v>
      </c>
      <c r="H10" s="5">
        <v>8</v>
      </c>
      <c r="I10" s="5">
        <v>10.018041640512962</v>
      </c>
      <c r="K10" s="5">
        <v>8</v>
      </c>
      <c r="L10" s="5">
        <v>12.202799427303063</v>
      </c>
      <c r="N10" s="5">
        <v>8</v>
      </c>
      <c r="O10" s="5">
        <v>3.4084039186753081</v>
      </c>
      <c r="Q10" s="5">
        <v>8</v>
      </c>
      <c r="R10" s="5">
        <v>-1.5508021230732325</v>
      </c>
    </row>
    <row r="11" spans="2:18">
      <c r="B11" s="5">
        <v>9</v>
      </c>
      <c r="C11" s="5">
        <v>7.1153795771881638</v>
      </c>
      <c r="E11" s="5">
        <v>9</v>
      </c>
      <c r="F11" s="5">
        <v>8.0368750700610025</v>
      </c>
      <c r="H11" s="5">
        <v>9</v>
      </c>
      <c r="I11" s="5">
        <v>17.484514693365263</v>
      </c>
      <c r="K11" s="5">
        <v>9</v>
      </c>
      <c r="L11" s="5">
        <v>1.2488803985590353</v>
      </c>
      <c r="N11" s="5">
        <v>9</v>
      </c>
      <c r="O11" s="5">
        <v>2.4994309369059255</v>
      </c>
      <c r="Q11" s="5">
        <v>9</v>
      </c>
      <c r="R11" s="5">
        <v>-3.587419162347147</v>
      </c>
    </row>
    <row r="12" spans="2:18">
      <c r="B12" s="5">
        <v>10</v>
      </c>
      <c r="C12" s="5">
        <v>7.5969524425246249</v>
      </c>
      <c r="E12" s="5">
        <v>10</v>
      </c>
      <c r="F12" s="5">
        <v>5.5764710642670119</v>
      </c>
      <c r="H12" s="5">
        <v>10</v>
      </c>
      <c r="I12" s="5">
        <v>11.847580340585345</v>
      </c>
      <c r="K12" s="5">
        <v>10</v>
      </c>
      <c r="L12" s="5">
        <v>-4.659421943731008</v>
      </c>
      <c r="N12" s="5">
        <v>10</v>
      </c>
      <c r="O12" s="5">
        <v>-1.5540528436734036E-2</v>
      </c>
      <c r="Q12" s="5">
        <v>10</v>
      </c>
      <c r="R12" s="5">
        <v>-1.9082018494510367</v>
      </c>
    </row>
    <row r="13" spans="2:18">
      <c r="B13" s="5">
        <v>11</v>
      </c>
      <c r="C13" s="5">
        <v>10.235816794540987</v>
      </c>
      <c r="E13" s="5">
        <v>11</v>
      </c>
      <c r="F13" s="5">
        <v>14.542540148804367</v>
      </c>
      <c r="H13" s="5">
        <v>11</v>
      </c>
      <c r="I13" s="5">
        <v>22.133814934576456</v>
      </c>
      <c r="K13" s="5">
        <v>11</v>
      </c>
      <c r="L13" s="5">
        <v>-0.86643189212561822</v>
      </c>
      <c r="N13" s="5">
        <v>11</v>
      </c>
      <c r="O13" s="5">
        <v>-2.1521890662146959</v>
      </c>
      <c r="Q13" s="5">
        <v>11</v>
      </c>
      <c r="R13" s="5">
        <v>-5.0896964482909119</v>
      </c>
    </row>
    <row r="14" spans="2:18">
      <c r="B14" s="5">
        <v>12</v>
      </c>
      <c r="C14" s="5">
        <v>6.095879629277138</v>
      </c>
      <c r="E14" s="5">
        <v>12</v>
      </c>
      <c r="F14" s="5">
        <v>12.825452311228998</v>
      </c>
      <c r="H14" s="5">
        <v>12</v>
      </c>
      <c r="I14" s="5">
        <v>25.926465798802564</v>
      </c>
      <c r="K14" s="5">
        <v>12</v>
      </c>
      <c r="L14" s="5">
        <v>-2.5681095102332732</v>
      </c>
      <c r="N14" s="5">
        <v>12</v>
      </c>
      <c r="O14" s="5">
        <v>0.32123836804911576</v>
      </c>
      <c r="Q14" s="5">
        <v>12</v>
      </c>
      <c r="R14" s="5">
        <v>-3.7790881459238781</v>
      </c>
    </row>
    <row r="15" spans="2:18">
      <c r="B15" s="5">
        <v>13</v>
      </c>
      <c r="C15" s="5">
        <v>7.5046958170717524</v>
      </c>
      <c r="E15" s="5">
        <v>13</v>
      </c>
      <c r="F15" s="5">
        <v>14.7817680280474</v>
      </c>
      <c r="H15" s="5">
        <v>13</v>
      </c>
      <c r="I15" s="5">
        <v>11.638057866022692</v>
      </c>
      <c r="K15" s="5">
        <v>13</v>
      </c>
      <c r="L15" s="5">
        <v>10.956404609181728</v>
      </c>
      <c r="N15" s="5">
        <v>13</v>
      </c>
      <c r="O15" s="5">
        <v>3.235911447874388</v>
      </c>
      <c r="Q15" s="5">
        <v>13</v>
      </c>
      <c r="R15" s="5">
        <v>-2.6353670685030934</v>
      </c>
    </row>
    <row r="16" spans="2:18">
      <c r="B16" s="5">
        <v>14</v>
      </c>
      <c r="C16" s="5">
        <v>8.1116160141878701</v>
      </c>
      <c r="E16" s="5">
        <v>14</v>
      </c>
      <c r="F16" s="5">
        <v>13.253599919630528</v>
      </c>
      <c r="H16" s="5">
        <v>14</v>
      </c>
      <c r="I16" s="5">
        <v>14.739873125026211</v>
      </c>
      <c r="K16" s="5">
        <v>14</v>
      </c>
      <c r="L16" s="5">
        <v>-2.9037219759488835</v>
      </c>
      <c r="N16" s="5">
        <v>14</v>
      </c>
      <c r="O16" s="5">
        <v>0.5210314960116591</v>
      </c>
      <c r="Q16" s="5">
        <v>14</v>
      </c>
      <c r="R16" s="5">
        <v>-5.49310325887103</v>
      </c>
    </row>
    <row r="17" spans="2:18">
      <c r="B17" s="5">
        <v>15</v>
      </c>
      <c r="C17" s="5">
        <v>11.661615970307345</v>
      </c>
      <c r="E17" s="5">
        <v>15</v>
      </c>
      <c r="F17" s="5">
        <v>16.433156748827056</v>
      </c>
      <c r="H17" s="5">
        <v>15</v>
      </c>
      <c r="I17" s="5">
        <v>11.955895231470954</v>
      </c>
      <c r="K17" s="5">
        <v>15</v>
      </c>
      <c r="L17" s="5">
        <v>6.3859049045382399</v>
      </c>
      <c r="N17" s="5">
        <v>15</v>
      </c>
      <c r="O17" s="5">
        <v>0.4525295404953722</v>
      </c>
      <c r="Q17" s="5">
        <v>15</v>
      </c>
      <c r="R17" s="5">
        <v>-4.124874256818809</v>
      </c>
    </row>
    <row r="18" spans="2:18">
      <c r="B18" s="5">
        <v>16</v>
      </c>
      <c r="C18" s="5">
        <v>11.831704453934925</v>
      </c>
      <c r="E18" s="5">
        <v>16</v>
      </c>
      <c r="F18" s="5">
        <v>16.148915341887331</v>
      </c>
      <c r="H18" s="5">
        <v>16</v>
      </c>
      <c r="I18" s="5">
        <v>12.548008816037221</v>
      </c>
      <c r="K18" s="5">
        <v>16</v>
      </c>
      <c r="L18" s="5">
        <v>-5.8877065831746895</v>
      </c>
      <c r="N18" s="5">
        <v>16</v>
      </c>
      <c r="O18" s="5">
        <v>-2.7617144869265493</v>
      </c>
      <c r="Q18" s="5">
        <v>16</v>
      </c>
      <c r="R18" s="5">
        <v>-5.174051895418545</v>
      </c>
    </row>
    <row r="19" spans="2:18">
      <c r="B19" s="5">
        <v>17</v>
      </c>
      <c r="C19" s="5">
        <v>10.833388596949217</v>
      </c>
      <c r="E19" s="5">
        <v>17</v>
      </c>
      <c r="F19" s="5">
        <v>12.458471859422023</v>
      </c>
      <c r="H19" s="5">
        <v>17</v>
      </c>
      <c r="I19" s="5">
        <v>15.919144684023706</v>
      </c>
      <c r="K19" s="5">
        <v>17</v>
      </c>
      <c r="L19" s="5">
        <v>9.7091615551769337</v>
      </c>
      <c r="N19" s="5">
        <v>17</v>
      </c>
      <c r="O19" s="5">
        <v>-3.7723774186445187</v>
      </c>
      <c r="Q19" s="5">
        <v>17</v>
      </c>
      <c r="R19" s="5">
        <v>-7.8347397951119193</v>
      </c>
    </row>
    <row r="20" spans="2:18">
      <c r="B20" s="5">
        <v>18</v>
      </c>
      <c r="C20" s="5">
        <v>9.9512108282119502</v>
      </c>
      <c r="E20" s="5">
        <v>18</v>
      </c>
      <c r="F20" s="5">
        <v>10.484393619977011</v>
      </c>
      <c r="H20" s="5">
        <v>18</v>
      </c>
      <c r="I20" s="5">
        <v>9.4112471088700609</v>
      </c>
      <c r="K20" s="5">
        <v>18</v>
      </c>
      <c r="L20" s="5">
        <v>5.5835317100844186</v>
      </c>
      <c r="N20" s="5">
        <v>18</v>
      </c>
      <c r="O20" s="5">
        <v>0.62868249596151138</v>
      </c>
      <c r="Q20" s="5">
        <v>18</v>
      </c>
      <c r="R20" s="5">
        <v>-6.7916712135865573</v>
      </c>
    </row>
    <row r="21" spans="2:18">
      <c r="B21" s="5">
        <v>19</v>
      </c>
      <c r="C21" s="5">
        <v>10.227439994726334</v>
      </c>
      <c r="E21" s="5">
        <v>19</v>
      </c>
      <c r="F21" s="5">
        <v>12.231367628824506</v>
      </c>
      <c r="H21" s="5">
        <v>19</v>
      </c>
      <c r="I21" s="5">
        <v>19.303657555233478</v>
      </c>
      <c r="K21" s="5">
        <v>19</v>
      </c>
      <c r="L21" s="5">
        <v>4.5384759448970087</v>
      </c>
      <c r="N21" s="5">
        <v>19</v>
      </c>
      <c r="O21" s="5">
        <v>-4.184434346610356</v>
      </c>
      <c r="Q21" s="5">
        <v>19</v>
      </c>
      <c r="R21" s="5">
        <v>-8.5897173006041641</v>
      </c>
    </row>
    <row r="22" spans="2:18">
      <c r="B22" s="5">
        <v>20</v>
      </c>
      <c r="C22" s="5">
        <v>13.343511105399283</v>
      </c>
      <c r="E22" s="5">
        <v>20</v>
      </c>
      <c r="F22" s="5">
        <v>11.881314057439774</v>
      </c>
      <c r="H22" s="5">
        <v>20</v>
      </c>
      <c r="I22" s="5">
        <v>12.259492890976492</v>
      </c>
      <c r="K22" s="5">
        <v>20</v>
      </c>
      <c r="L22" s="5">
        <v>-9.9487565043539821</v>
      </c>
      <c r="N22" s="5">
        <v>20</v>
      </c>
      <c r="O22" s="5">
        <v>-4.9717793090467488</v>
      </c>
      <c r="Q22" s="5">
        <v>20</v>
      </c>
      <c r="R22" s="5">
        <v>-6.4181820853165341</v>
      </c>
    </row>
    <row r="24" spans="2:18">
      <c r="C24" s="5">
        <v>0.90276653596421896</v>
      </c>
      <c r="F24" s="5">
        <v>0.62372965470167463</v>
      </c>
      <c r="I24" s="5">
        <v>0.1569822264887244</v>
      </c>
      <c r="L24" s="5">
        <v>-0.38134417398328402</v>
      </c>
      <c r="O24" s="5">
        <v>-0.58940530809718172</v>
      </c>
      <c r="R24" s="5">
        <v>-0.92314633479333985</v>
      </c>
    </row>
  </sheetData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H16" sqref="H16"/>
    </sheetView>
  </sheetViews>
  <sheetFormatPr defaultRowHeight="13.5"/>
  <cols>
    <col min="1" max="16384" width="9" style="98"/>
  </cols>
  <sheetData>
    <row r="1" spans="1:2">
      <c r="A1" s="69" t="s">
        <v>128</v>
      </c>
      <c r="B1" s="69" t="s">
        <v>142</v>
      </c>
    </row>
    <row r="2" spans="1:2">
      <c r="A2" s="67">
        <v>45</v>
      </c>
      <c r="B2" s="68">
        <v>0</v>
      </c>
    </row>
    <row r="3" spans="1:2">
      <c r="A3" s="67">
        <v>50</v>
      </c>
      <c r="B3" s="68">
        <v>1</v>
      </c>
    </row>
    <row r="4" spans="1:2">
      <c r="A4" s="67">
        <v>55</v>
      </c>
      <c r="B4" s="68">
        <v>0</v>
      </c>
    </row>
    <row r="5" spans="1:2">
      <c r="A5" s="67">
        <v>60</v>
      </c>
      <c r="B5" s="68">
        <v>0</v>
      </c>
    </row>
    <row r="6" spans="1:2">
      <c r="A6" s="67">
        <v>65</v>
      </c>
      <c r="B6" s="68">
        <v>1</v>
      </c>
    </row>
    <row r="7" spans="1:2">
      <c r="A7" s="67">
        <v>70</v>
      </c>
      <c r="B7" s="68">
        <v>11</v>
      </c>
    </row>
    <row r="8" spans="1:2">
      <c r="A8" s="67">
        <v>75</v>
      </c>
      <c r="B8" s="68">
        <v>8</v>
      </c>
    </row>
    <row r="9" spans="1:2">
      <c r="A9" s="67">
        <v>80</v>
      </c>
      <c r="B9" s="68">
        <v>16</v>
      </c>
    </row>
    <row r="10" spans="1:2" ht="14.25" thickBot="1">
      <c r="A10" s="92" t="s">
        <v>141</v>
      </c>
      <c r="B10" s="92">
        <v>0</v>
      </c>
    </row>
  </sheetData>
  <sortState ref="A2:A9">
    <sortCondition ref="A2"/>
  </sortState>
  <phoneticPr fontId="2"/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sqref="A1:G7"/>
    </sheetView>
  </sheetViews>
  <sheetFormatPr defaultRowHeight="13.5"/>
  <sheetData>
    <row r="1" spans="1:7">
      <c r="A1" s="69"/>
      <c r="B1" s="69" t="s">
        <v>143</v>
      </c>
      <c r="C1" s="69" t="s">
        <v>144</v>
      </c>
      <c r="D1" s="69" t="s">
        <v>145</v>
      </c>
      <c r="E1" s="69" t="s">
        <v>146</v>
      </c>
      <c r="F1" s="69" t="s">
        <v>147</v>
      </c>
      <c r="G1" s="69" t="s">
        <v>148</v>
      </c>
    </row>
    <row r="2" spans="1:7">
      <c r="A2" s="68" t="s">
        <v>143</v>
      </c>
      <c r="B2" s="68">
        <v>1</v>
      </c>
      <c r="C2" s="68"/>
      <c r="D2" s="68"/>
      <c r="E2" s="68"/>
      <c r="F2" s="68"/>
      <c r="G2" s="68"/>
    </row>
    <row r="3" spans="1:7">
      <c r="A3" s="68" t="s">
        <v>144</v>
      </c>
      <c r="B3" s="68">
        <v>0.9508409927214051</v>
      </c>
      <c r="C3" s="68">
        <v>1</v>
      </c>
      <c r="D3" s="68"/>
      <c r="E3" s="68"/>
      <c r="F3" s="68"/>
      <c r="G3" s="68"/>
    </row>
    <row r="4" spans="1:7">
      <c r="A4" s="68" t="s">
        <v>145</v>
      </c>
      <c r="B4" s="68">
        <v>0.10368421825665722</v>
      </c>
      <c r="C4" s="68">
        <v>2.0877109589806268E-2</v>
      </c>
      <c r="D4" s="68">
        <v>1</v>
      </c>
      <c r="E4" s="68"/>
      <c r="F4" s="68"/>
      <c r="G4" s="68"/>
    </row>
    <row r="5" spans="1:7">
      <c r="A5" s="68" t="s">
        <v>146</v>
      </c>
      <c r="B5" s="68">
        <v>0.7570248973778595</v>
      </c>
      <c r="C5" s="68">
        <v>0.73812344836669674</v>
      </c>
      <c r="D5" s="68">
        <v>-0.39225622805177995</v>
      </c>
      <c r="E5" s="68">
        <v>1</v>
      </c>
      <c r="F5" s="68"/>
      <c r="G5" s="68"/>
    </row>
    <row r="6" spans="1:7">
      <c r="A6" s="68" t="s">
        <v>147</v>
      </c>
      <c r="B6" s="68">
        <v>0.6348364597406122</v>
      </c>
      <c r="C6" s="68">
        <v>0.48776777783784553</v>
      </c>
      <c r="D6" s="68">
        <v>-0.16568146505273831</v>
      </c>
      <c r="E6" s="68">
        <v>0.57775443685950256</v>
      </c>
      <c r="F6" s="68">
        <v>1</v>
      </c>
      <c r="G6" s="68"/>
    </row>
    <row r="7" spans="1:7" ht="14.25" thickBot="1">
      <c r="A7" s="92" t="s">
        <v>148</v>
      </c>
      <c r="B7" s="92">
        <v>0.89498476937753935</v>
      </c>
      <c r="C7" s="92">
        <v>0.96266475733013523</v>
      </c>
      <c r="D7" s="92">
        <v>0.15128988271295485</v>
      </c>
      <c r="E7" s="92">
        <v>0.60718389877223111</v>
      </c>
      <c r="F7" s="92">
        <v>0.35548030704759298</v>
      </c>
      <c r="G7" s="92">
        <v>1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表２．１、図２．１</vt:lpstr>
      <vt:lpstr>表２．２、表２．３、図２．２</vt:lpstr>
      <vt:lpstr>表２．４</vt:lpstr>
      <vt:lpstr>表２．５～表２．８</vt:lpstr>
      <vt:lpstr>表２．９</vt:lpstr>
      <vt:lpstr>表２．１０～２．１３、図２．６、図２．７</vt:lpstr>
      <vt:lpstr>図２．１０</vt:lpstr>
      <vt:lpstr>EXCELによる実習(1)</vt:lpstr>
      <vt:lpstr>EXCELによる実習(2)</vt:lpstr>
      <vt:lpstr>付表２．１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2012-06-05T02:35:12Z</dcterms:modified>
</cp:coreProperties>
</file>