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3 Excelで学ぶ　医療・看護のための統計入門\50 ダウンロード用Excelデータ\"/>
    </mc:Choice>
  </mc:AlternateContent>
  <xr:revisionPtr revIDLastSave="0" documentId="13_ncr:1_{13F8B60C-750B-4F41-A3E5-C4630368D236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9.1" sheetId="1" r:id="rId1"/>
    <sheet name="9.2" sheetId="2" r:id="rId2"/>
    <sheet name="例題9.1" sheetId="3" r:id="rId3"/>
    <sheet name="演習9.1" sheetId="4" r:id="rId4"/>
    <sheet name="例題9.2" sheetId="5" r:id="rId5"/>
    <sheet name="演習9.2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5" l="1"/>
  <c r="B12" i="5"/>
  <c r="B10" i="5"/>
  <c r="B8" i="5"/>
  <c r="H9" i="3"/>
  <c r="E9" i="3"/>
  <c r="E7" i="3"/>
  <c r="E5" i="3"/>
  <c r="H3" i="3"/>
  <c r="H2" i="3"/>
  <c r="E3" i="3"/>
  <c r="E2" i="3"/>
  <c r="C3" i="6" l="1"/>
  <c r="C2" i="6"/>
  <c r="B6" i="5"/>
  <c r="B5" i="5"/>
  <c r="C3" i="5"/>
  <c r="C2" i="5"/>
  <c r="D3" i="2" l="1"/>
  <c r="D2" i="2"/>
</calcChain>
</file>

<file path=xl/sharedStrings.xml><?xml version="1.0" encoding="utf-8"?>
<sst xmlns="http://schemas.openxmlformats.org/spreadsheetml/2006/main" count="63" uniqueCount="25">
  <si>
    <t>共通の分散</t>
    <rPh sb="0" eb="2">
      <t>キョウツウ</t>
    </rPh>
    <rPh sb="3" eb="5">
      <t>ブンサン</t>
    </rPh>
    <phoneticPr fontId="1"/>
  </si>
  <si>
    <t>下側信頼限界</t>
    <rPh sb="0" eb="2">
      <t>シタガワ</t>
    </rPh>
    <rPh sb="2" eb="4">
      <t>シンライ</t>
    </rPh>
    <rPh sb="4" eb="6">
      <t>ゲンカイ</t>
    </rPh>
    <phoneticPr fontId="1"/>
  </si>
  <si>
    <t>上側信頼限界</t>
    <rPh sb="0" eb="1">
      <t>ウエ</t>
    </rPh>
    <rPh sb="1" eb="2">
      <t>ガワ</t>
    </rPh>
    <rPh sb="2" eb="6">
      <t>シンライゲンカイ</t>
    </rPh>
    <phoneticPr fontId="1"/>
  </si>
  <si>
    <t>コレステロール値が高い</t>
    <rPh sb="7" eb="8">
      <t>チ</t>
    </rPh>
    <rPh sb="9" eb="10">
      <t>タカ</t>
    </rPh>
    <phoneticPr fontId="1"/>
  </si>
  <si>
    <t>コレステロール値が正常</t>
    <rPh sb="7" eb="8">
      <t>チ</t>
    </rPh>
    <rPh sb="9" eb="11">
      <t>セイジョウ</t>
    </rPh>
    <phoneticPr fontId="1"/>
  </si>
  <si>
    <t>合計</t>
    <rPh sb="0" eb="2">
      <t>ゴウケイ</t>
    </rPh>
    <phoneticPr fontId="1"/>
  </si>
  <si>
    <t>Aの標本比率</t>
    <rPh sb="2" eb="4">
      <t>ヒョウホン</t>
    </rPh>
    <rPh sb="4" eb="6">
      <t>ヒリツ</t>
    </rPh>
    <phoneticPr fontId="1"/>
  </si>
  <si>
    <t>Bの標本比率</t>
    <rPh sb="2" eb="6">
      <t>ヒョウホンヒリツ</t>
    </rPh>
    <phoneticPr fontId="1"/>
  </si>
  <si>
    <t>共通の比率</t>
    <rPh sb="0" eb="2">
      <t>キョウツウ</t>
    </rPh>
    <rPh sb="3" eb="5">
      <t>ヒリツ</t>
    </rPh>
    <phoneticPr fontId="1"/>
  </si>
  <si>
    <t>上側信頼限界</t>
    <rPh sb="0" eb="1">
      <t>ウエ</t>
    </rPh>
    <rPh sb="1" eb="2">
      <t>ガワ</t>
    </rPh>
    <rPh sb="2" eb="4">
      <t>シンライ</t>
    </rPh>
    <rPh sb="4" eb="6">
      <t>ゲンカイ</t>
    </rPh>
    <phoneticPr fontId="1"/>
  </si>
  <si>
    <t>t分布の値</t>
    <rPh sb="1" eb="3">
      <t>ブンプ</t>
    </rPh>
    <rPh sb="4" eb="5">
      <t>アタイ</t>
    </rPh>
    <phoneticPr fontId="1"/>
  </si>
  <si>
    <t>標準正規分布の値</t>
    <rPh sb="0" eb="2">
      <t>ヒョウジュン</t>
    </rPh>
    <rPh sb="2" eb="4">
      <t>セイキ</t>
    </rPh>
    <rPh sb="4" eb="6">
      <t>ブンプ</t>
    </rPh>
    <rPh sb="7" eb="8">
      <t>アタイ</t>
    </rPh>
    <phoneticPr fontId="1"/>
  </si>
  <si>
    <t>神経症にかかった人</t>
    <rPh sb="0" eb="3">
      <t>シンケイショウ</t>
    </rPh>
    <rPh sb="8" eb="9">
      <t>ヒト</t>
    </rPh>
    <phoneticPr fontId="1"/>
  </si>
  <si>
    <t>神経症にかからなかった人</t>
    <rPh sb="0" eb="3">
      <t>シンケイショウ</t>
    </rPh>
    <rPh sb="11" eb="12">
      <t>ヒト</t>
    </rPh>
    <phoneticPr fontId="1"/>
  </si>
  <si>
    <t>女性　A</t>
    <rPh sb="0" eb="2">
      <t>ジョセイ</t>
    </rPh>
    <phoneticPr fontId="1"/>
  </si>
  <si>
    <t>男性　B</t>
    <rPh sb="0" eb="2">
      <t>ダンセイ</t>
    </rPh>
    <phoneticPr fontId="1"/>
  </si>
  <si>
    <t>Bの標本比率</t>
    <rPh sb="2" eb="4">
      <t>ヒョウホン</t>
    </rPh>
    <rPh sb="4" eb="6">
      <t>ヒリツ</t>
    </rPh>
    <phoneticPr fontId="1"/>
  </si>
  <si>
    <t>網膜症にかかった人</t>
    <rPh sb="0" eb="2">
      <t>モウマク</t>
    </rPh>
    <rPh sb="2" eb="3">
      <t>ショウ</t>
    </rPh>
    <rPh sb="8" eb="9">
      <t>ヒト</t>
    </rPh>
    <phoneticPr fontId="1"/>
  </si>
  <si>
    <t>網膜症にかからなかった人</t>
    <rPh sb="0" eb="2">
      <t>モウマク</t>
    </rPh>
    <rPh sb="2" eb="3">
      <t>ショウ</t>
    </rPh>
    <rPh sb="11" eb="12">
      <t>ヒト</t>
    </rPh>
    <phoneticPr fontId="1"/>
  </si>
  <si>
    <t>Aの標本平均</t>
    <rPh sb="2" eb="4">
      <t>ヒョウホン</t>
    </rPh>
    <rPh sb="4" eb="6">
      <t>ヘイキン</t>
    </rPh>
    <phoneticPr fontId="1"/>
  </si>
  <si>
    <t>Bの標本分散</t>
    <rPh sb="2" eb="4">
      <t>ヒョウホン</t>
    </rPh>
    <rPh sb="4" eb="6">
      <t>ブンサン</t>
    </rPh>
    <phoneticPr fontId="1"/>
  </si>
  <si>
    <t>Bの標本平均</t>
    <rPh sb="2" eb="4">
      <t>ヒョウホン</t>
    </rPh>
    <rPh sb="4" eb="6">
      <t>ヘイキン</t>
    </rPh>
    <phoneticPr fontId="1"/>
  </si>
  <si>
    <t>Aの標本分散</t>
    <rPh sb="2" eb="4">
      <t>ヒョウホン</t>
    </rPh>
    <rPh sb="4" eb="6">
      <t>ブンサン</t>
    </rPh>
    <phoneticPr fontId="1"/>
  </si>
  <si>
    <t>グループ　A</t>
    <phoneticPr fontId="1"/>
  </si>
  <si>
    <t>グループ　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</si>
</sst>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 applyFill="1">
      <alignment vertical="center"/>
    </xf>
    <xf numFmtId="177" fontId="2" fillId="0" borderId="0" xfId="0" applyNumberFormat="1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Normal="100" workbookViewId="0">
      <selection activeCell="E2" sqref="E2"/>
    </sheetView>
  </sheetViews>
  <sheetFormatPr defaultRowHeight="13.5" x14ac:dyDescent="0.4"/>
  <cols>
    <col min="1" max="2" width="9" style="2" customWidth="1"/>
    <col min="3" max="3" width="6.625" style="2" customWidth="1"/>
    <col min="4" max="4" width="12.625" style="2" customWidth="1"/>
    <col min="5" max="5" width="9" style="2" customWidth="1"/>
    <col min="6" max="6" width="6.625" style="2" customWidth="1"/>
    <col min="7" max="7" width="12.625" style="2" customWidth="1"/>
    <col min="8" max="8" width="9" style="2" customWidth="1"/>
    <col min="9" max="16384" width="9" style="2"/>
  </cols>
  <sheetData>
    <row r="1" spans="1:8" x14ac:dyDescent="0.4">
      <c r="A1" s="1" t="s">
        <v>14</v>
      </c>
      <c r="B1" s="1" t="s">
        <v>15</v>
      </c>
      <c r="C1" s="1"/>
      <c r="D1" s="1"/>
      <c r="E1" s="1"/>
      <c r="F1" s="1"/>
      <c r="G1" s="1"/>
      <c r="H1" s="1"/>
    </row>
    <row r="2" spans="1:8" x14ac:dyDescent="0.4">
      <c r="A2" s="1">
        <v>186</v>
      </c>
      <c r="B2" s="1">
        <v>234</v>
      </c>
      <c r="C2" s="1"/>
      <c r="D2" s="1" t="s">
        <v>19</v>
      </c>
      <c r="E2" s="3"/>
      <c r="F2" s="1"/>
      <c r="G2" s="1" t="s">
        <v>21</v>
      </c>
      <c r="H2" s="3"/>
    </row>
    <row r="3" spans="1:8" x14ac:dyDescent="0.4">
      <c r="A3" s="1">
        <v>128</v>
      </c>
      <c r="B3" s="1">
        <v>174</v>
      </c>
      <c r="C3" s="1"/>
      <c r="D3" s="1" t="s">
        <v>22</v>
      </c>
      <c r="E3" s="4"/>
      <c r="F3" s="1"/>
      <c r="G3" s="1" t="s">
        <v>20</v>
      </c>
      <c r="H3" s="1"/>
    </row>
    <row r="4" spans="1:8" x14ac:dyDescent="0.4">
      <c r="A4" s="1">
        <v>145</v>
      </c>
      <c r="B4" s="1">
        <v>196</v>
      </c>
      <c r="C4" s="1"/>
      <c r="D4" s="1"/>
      <c r="E4" s="1"/>
      <c r="F4" s="1"/>
      <c r="G4" s="1"/>
      <c r="H4" s="1"/>
    </row>
    <row r="5" spans="1:8" x14ac:dyDescent="0.4">
      <c r="A5" s="1">
        <v>155</v>
      </c>
      <c r="B5" s="1">
        <v>169</v>
      </c>
      <c r="C5" s="1"/>
      <c r="D5" s="1" t="s">
        <v>0</v>
      </c>
      <c r="E5" s="4"/>
      <c r="F5" s="1"/>
      <c r="G5" s="1"/>
      <c r="H5" s="1"/>
    </row>
    <row r="6" spans="1:8" x14ac:dyDescent="0.4">
      <c r="A6" s="1">
        <v>145</v>
      </c>
      <c r="B6" s="1">
        <v>209</v>
      </c>
      <c r="C6" s="1"/>
      <c r="D6" s="1"/>
      <c r="E6" s="1"/>
      <c r="F6" s="1"/>
      <c r="G6" s="1"/>
      <c r="H6" s="1"/>
    </row>
    <row r="7" spans="1:8" x14ac:dyDescent="0.4">
      <c r="A7" s="1">
        <v>145</v>
      </c>
      <c r="B7" s="1">
        <v>222</v>
      </c>
      <c r="C7" s="1"/>
      <c r="D7" s="1" t="s">
        <v>10</v>
      </c>
      <c r="E7" s="4"/>
      <c r="F7" s="1"/>
      <c r="G7" s="1"/>
      <c r="H7" s="1"/>
    </row>
    <row r="8" spans="1:8" x14ac:dyDescent="0.4">
      <c r="A8" s="1">
        <v>144</v>
      </c>
      <c r="B8" s="1">
        <v>232</v>
      </c>
      <c r="C8" s="1"/>
      <c r="D8" s="1"/>
      <c r="E8" s="1"/>
      <c r="F8" s="1"/>
      <c r="G8" s="1"/>
      <c r="H8" s="1"/>
    </row>
    <row r="9" spans="1:8" x14ac:dyDescent="0.4">
      <c r="A9" s="1">
        <v>235</v>
      </c>
      <c r="B9" s="1">
        <v>211</v>
      </c>
      <c r="C9" s="1"/>
      <c r="D9" s="1" t="s">
        <v>1</v>
      </c>
      <c r="E9" s="4"/>
      <c r="F9" s="1"/>
      <c r="G9" s="1" t="s">
        <v>2</v>
      </c>
      <c r="H9" s="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zoomScaleNormal="100" workbookViewId="0">
      <selection activeCell="B5" sqref="B5"/>
    </sheetView>
  </sheetViews>
  <sheetFormatPr defaultRowHeight="15" customHeight="1" x14ac:dyDescent="0.4"/>
  <cols>
    <col min="1" max="1" width="15.625" style="2" customWidth="1"/>
    <col min="2" max="3" width="20.625" style="2" customWidth="1"/>
    <col min="4" max="4" width="9" style="2" customWidth="1"/>
    <col min="5" max="16384" width="9" style="2"/>
  </cols>
  <sheetData>
    <row r="1" spans="1:4" ht="17.25" customHeight="1" x14ac:dyDescent="0.4">
      <c r="A1" s="1"/>
      <c r="B1" s="5" t="s">
        <v>3</v>
      </c>
      <c r="C1" s="5" t="s">
        <v>4</v>
      </c>
      <c r="D1" s="1" t="s">
        <v>5</v>
      </c>
    </row>
    <row r="2" spans="1:4" ht="15" customHeight="1" x14ac:dyDescent="0.4">
      <c r="A2" s="5" t="s">
        <v>23</v>
      </c>
      <c r="B2" s="1">
        <v>16</v>
      </c>
      <c r="C2" s="1">
        <v>84</v>
      </c>
      <c r="D2" s="1">
        <f>SUM(B2:C2)</f>
        <v>100</v>
      </c>
    </row>
    <row r="3" spans="1:4" ht="15" customHeight="1" x14ac:dyDescent="0.4">
      <c r="A3" s="5" t="s">
        <v>24</v>
      </c>
      <c r="B3" s="1">
        <v>35</v>
      </c>
      <c r="C3" s="1">
        <v>65</v>
      </c>
      <c r="D3" s="1">
        <f>SUM(B3:C3)</f>
        <v>100</v>
      </c>
    </row>
    <row r="4" spans="1:4" ht="15" customHeight="1" x14ac:dyDescent="0.4">
      <c r="A4" s="1"/>
      <c r="B4" s="1"/>
      <c r="C4" s="1"/>
      <c r="D4" s="1"/>
    </row>
    <row r="5" spans="1:4" ht="15" customHeight="1" x14ac:dyDescent="0.4">
      <c r="A5" s="1" t="s">
        <v>6</v>
      </c>
      <c r="B5" s="1"/>
      <c r="C5" s="1"/>
      <c r="D5" s="1"/>
    </row>
    <row r="6" spans="1:4" ht="15" customHeight="1" x14ac:dyDescent="0.4">
      <c r="A6" s="1" t="s">
        <v>7</v>
      </c>
      <c r="B6" s="1"/>
      <c r="C6" s="1"/>
      <c r="D6" s="1"/>
    </row>
    <row r="7" spans="1:4" ht="15" customHeight="1" x14ac:dyDescent="0.4">
      <c r="A7" s="1"/>
      <c r="B7" s="1"/>
      <c r="C7" s="1"/>
      <c r="D7" s="1"/>
    </row>
    <row r="8" spans="1:4" ht="15" customHeight="1" x14ac:dyDescent="0.4">
      <c r="A8" s="1" t="s">
        <v>8</v>
      </c>
      <c r="B8" s="1"/>
      <c r="C8" s="1"/>
      <c r="D8" s="1"/>
    </row>
    <row r="9" spans="1:4" ht="15" customHeight="1" x14ac:dyDescent="0.4">
      <c r="A9" s="1"/>
      <c r="B9" s="1"/>
      <c r="C9" s="1"/>
      <c r="D9" s="1"/>
    </row>
    <row r="10" spans="1:4" ht="15" customHeight="1" x14ac:dyDescent="0.4">
      <c r="A10" s="1" t="s">
        <v>11</v>
      </c>
      <c r="B10" s="4"/>
      <c r="C10" s="1"/>
      <c r="D10" s="1"/>
    </row>
    <row r="11" spans="1:4" ht="15" customHeight="1" x14ac:dyDescent="0.4">
      <c r="A11" s="1"/>
      <c r="B11" s="1"/>
      <c r="C11" s="1"/>
      <c r="D11" s="1"/>
    </row>
    <row r="12" spans="1:4" ht="15" customHeight="1" x14ac:dyDescent="0.4">
      <c r="A12" s="1" t="s">
        <v>1</v>
      </c>
      <c r="B12" s="4"/>
      <c r="C12" s="1"/>
      <c r="D12" s="1"/>
    </row>
    <row r="13" spans="1:4" ht="15" customHeight="1" x14ac:dyDescent="0.4">
      <c r="A13" s="1"/>
      <c r="B13" s="1"/>
      <c r="C13" s="1"/>
      <c r="D13" s="1"/>
    </row>
    <row r="14" spans="1:4" ht="15" customHeight="1" x14ac:dyDescent="0.4">
      <c r="A14" s="1" t="s">
        <v>9</v>
      </c>
      <c r="B14" s="4"/>
      <c r="C14" s="1"/>
      <c r="D14" s="1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zoomScaleNormal="100" workbookViewId="0"/>
  </sheetViews>
  <sheetFormatPr defaultRowHeight="13.5" x14ac:dyDescent="0.4"/>
  <cols>
    <col min="1" max="2" width="9" style="2" customWidth="1"/>
    <col min="3" max="3" width="6.625" style="2" customWidth="1"/>
    <col min="4" max="4" width="12.625" style="2" customWidth="1"/>
    <col min="5" max="5" width="9" style="2" customWidth="1"/>
    <col min="6" max="6" width="6.625" style="2" customWidth="1"/>
    <col min="7" max="7" width="12.625" style="2" customWidth="1"/>
    <col min="8" max="8" width="9" style="2" customWidth="1"/>
    <col min="9" max="16384" width="9" style="2"/>
  </cols>
  <sheetData>
    <row r="1" spans="1:8" x14ac:dyDescent="0.4">
      <c r="A1" s="7" t="s">
        <v>14</v>
      </c>
      <c r="B1" s="7" t="s">
        <v>15</v>
      </c>
      <c r="C1" s="1"/>
      <c r="D1" s="1"/>
      <c r="E1" s="1"/>
      <c r="F1" s="1"/>
      <c r="G1" s="1"/>
      <c r="H1" s="1"/>
    </row>
    <row r="2" spans="1:8" x14ac:dyDescent="0.4">
      <c r="A2" s="1">
        <v>346</v>
      </c>
      <c r="B2" s="1">
        <v>340</v>
      </c>
      <c r="C2" s="1"/>
      <c r="D2" s="1" t="s">
        <v>19</v>
      </c>
      <c r="E2" s="3">
        <f>AVERAGE(A2:A10)</f>
        <v>240.77777777777777</v>
      </c>
      <c r="F2" s="1"/>
      <c r="G2" s="1" t="s">
        <v>21</v>
      </c>
      <c r="H2" s="3">
        <f>AVERAGE(B2:B10)</f>
        <v>282.55555555555554</v>
      </c>
    </row>
    <row r="3" spans="1:8" x14ac:dyDescent="0.4">
      <c r="A3" s="1">
        <v>228</v>
      </c>
      <c r="B3" s="1">
        <v>185</v>
      </c>
      <c r="C3" s="1"/>
      <c r="D3" s="1" t="s">
        <v>22</v>
      </c>
      <c r="E3" s="4">
        <f>_xlfn.VAR.S(A2:A10)</f>
        <v>11559.194444444445</v>
      </c>
      <c r="F3" s="1"/>
      <c r="G3" s="1" t="s">
        <v>20</v>
      </c>
      <c r="H3" s="4">
        <f>_xlfn.VAR.S(B2:B10)</f>
        <v>5177.527777777781</v>
      </c>
    </row>
    <row r="4" spans="1:8" x14ac:dyDescent="0.4">
      <c r="A4" s="1">
        <v>333</v>
      </c>
      <c r="B4" s="1">
        <v>285</v>
      </c>
      <c r="C4" s="1"/>
      <c r="D4" s="1"/>
      <c r="E4" s="1"/>
      <c r="F4" s="1"/>
      <c r="G4" s="1"/>
      <c r="H4" s="1"/>
    </row>
    <row r="5" spans="1:8" x14ac:dyDescent="0.4">
      <c r="A5" s="1">
        <v>150</v>
      </c>
      <c r="B5" s="1">
        <v>205</v>
      </c>
      <c r="C5" s="1"/>
      <c r="D5" s="1" t="s">
        <v>0</v>
      </c>
      <c r="E5" s="4">
        <f>((9-1)*E3+(9-1)*H3)/(9+9-2)</f>
        <v>8368.3611111111131</v>
      </c>
      <c r="F5" s="1"/>
      <c r="G5" s="1"/>
      <c r="H5" s="1"/>
    </row>
    <row r="6" spans="1:8" x14ac:dyDescent="0.4">
      <c r="A6" s="1">
        <v>409</v>
      </c>
      <c r="B6" s="1">
        <v>317</v>
      </c>
      <c r="C6" s="1"/>
      <c r="D6" s="1"/>
      <c r="E6" s="1"/>
      <c r="F6" s="1"/>
      <c r="G6" s="1"/>
      <c r="H6" s="1"/>
    </row>
    <row r="7" spans="1:8" x14ac:dyDescent="0.4">
      <c r="A7" s="1">
        <v>82</v>
      </c>
      <c r="B7" s="1">
        <v>317</v>
      </c>
      <c r="C7" s="1"/>
      <c r="D7" s="1" t="s">
        <v>10</v>
      </c>
      <c r="E7" s="4">
        <f>_xlfn.T.INV.2T(0.05,16)</f>
        <v>2.119905299221255</v>
      </c>
      <c r="F7" s="1"/>
      <c r="G7" s="1"/>
      <c r="H7" s="1"/>
    </row>
    <row r="8" spans="1:8" x14ac:dyDescent="0.4">
      <c r="A8" s="1">
        <v>198</v>
      </c>
      <c r="B8" s="1">
        <v>409</v>
      </c>
      <c r="C8" s="1"/>
      <c r="D8" s="1"/>
      <c r="E8" s="1"/>
      <c r="F8" s="1"/>
      <c r="G8" s="1"/>
      <c r="H8" s="1"/>
    </row>
    <row r="9" spans="1:8" x14ac:dyDescent="0.4">
      <c r="A9" s="1">
        <v>150</v>
      </c>
      <c r="B9" s="1">
        <v>220</v>
      </c>
      <c r="C9" s="1"/>
      <c r="D9" s="1" t="s">
        <v>1</v>
      </c>
      <c r="E9" s="3">
        <f>E2-H2-E7*((1/9+1/9)*E5)^0.5</f>
        <v>-133.19550289337093</v>
      </c>
      <c r="F9" s="1"/>
      <c r="G9" s="1" t="s">
        <v>2</v>
      </c>
      <c r="H9" s="4">
        <f>E2-H2+E7*((1/9+1/9)*E5)^0.5</f>
        <v>49.6399473378154</v>
      </c>
    </row>
    <row r="10" spans="1:8" x14ac:dyDescent="0.4">
      <c r="A10" s="1">
        <v>271</v>
      </c>
      <c r="B10" s="1">
        <v>265</v>
      </c>
      <c r="C10" s="1"/>
      <c r="D10" s="1"/>
      <c r="E10" s="1"/>
      <c r="F10" s="1"/>
      <c r="G10" s="1"/>
      <c r="H10" s="1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1"/>
  <sheetViews>
    <sheetView zoomScaleNormal="100" workbookViewId="0">
      <selection activeCell="E2" sqref="E2"/>
    </sheetView>
  </sheetViews>
  <sheetFormatPr defaultRowHeight="13.5" x14ac:dyDescent="0.4"/>
  <cols>
    <col min="1" max="2" width="9" style="2" customWidth="1"/>
    <col min="3" max="3" width="6.625" style="2" customWidth="1"/>
    <col min="4" max="4" width="12.625" style="2" customWidth="1"/>
    <col min="5" max="5" width="9" style="2" customWidth="1"/>
    <col min="6" max="6" width="6.625" style="2" customWidth="1"/>
    <col min="7" max="7" width="12.625" style="2" customWidth="1"/>
    <col min="8" max="8" width="9" style="2" customWidth="1"/>
    <col min="9" max="16384" width="9" style="2"/>
  </cols>
  <sheetData>
    <row r="1" spans="1:8" x14ac:dyDescent="0.4">
      <c r="A1" s="1" t="s">
        <v>14</v>
      </c>
      <c r="B1" s="1" t="s">
        <v>15</v>
      </c>
      <c r="C1" s="1"/>
      <c r="D1" s="1"/>
      <c r="E1" s="1"/>
      <c r="F1" s="1"/>
      <c r="G1" s="1"/>
      <c r="H1" s="1"/>
    </row>
    <row r="2" spans="1:8" x14ac:dyDescent="0.4">
      <c r="A2" s="1">
        <v>164</v>
      </c>
      <c r="B2" s="1">
        <v>134</v>
      </c>
      <c r="C2" s="1"/>
      <c r="D2" s="1" t="s">
        <v>19</v>
      </c>
      <c r="E2" s="3"/>
      <c r="F2" s="1"/>
      <c r="G2" s="1" t="s">
        <v>21</v>
      </c>
      <c r="H2" s="3"/>
    </row>
    <row r="3" spans="1:8" x14ac:dyDescent="0.4">
      <c r="A3" s="1">
        <v>142</v>
      </c>
      <c r="B3" s="1">
        <v>140</v>
      </c>
      <c r="C3" s="1"/>
      <c r="D3" s="1" t="s">
        <v>22</v>
      </c>
      <c r="E3" s="4"/>
      <c r="F3" s="1"/>
      <c r="G3" s="1" t="s">
        <v>20</v>
      </c>
      <c r="H3" s="4"/>
    </row>
    <row r="4" spans="1:8" x14ac:dyDescent="0.4">
      <c r="A4" s="1">
        <v>142</v>
      </c>
      <c r="B4" s="1">
        <v>154</v>
      </c>
      <c r="C4" s="1"/>
      <c r="D4" s="1"/>
      <c r="E4" s="1"/>
      <c r="F4" s="1"/>
      <c r="G4" s="1"/>
      <c r="H4" s="1"/>
    </row>
    <row r="5" spans="1:8" x14ac:dyDescent="0.4">
      <c r="A5" s="1">
        <v>122</v>
      </c>
      <c r="B5" s="1">
        <v>142</v>
      </c>
      <c r="C5" s="1"/>
      <c r="D5" s="1" t="s">
        <v>0</v>
      </c>
      <c r="E5" s="4"/>
      <c r="F5" s="1"/>
      <c r="G5" s="1"/>
      <c r="H5" s="1"/>
    </row>
    <row r="6" spans="1:8" x14ac:dyDescent="0.4">
      <c r="A6" s="1">
        <v>136</v>
      </c>
      <c r="B6" s="1">
        <v>138</v>
      </c>
      <c r="C6" s="1"/>
      <c r="D6" s="1"/>
      <c r="E6" s="1"/>
      <c r="F6" s="1"/>
      <c r="G6" s="1"/>
      <c r="H6" s="1"/>
    </row>
    <row r="7" spans="1:8" x14ac:dyDescent="0.4">
      <c r="A7" s="1">
        <v>142</v>
      </c>
      <c r="B7" s="1">
        <v>150</v>
      </c>
      <c r="C7" s="1"/>
      <c r="D7" s="1" t="s">
        <v>10</v>
      </c>
      <c r="E7" s="4"/>
      <c r="F7" s="1"/>
      <c r="G7" s="1"/>
      <c r="H7" s="1"/>
    </row>
    <row r="8" spans="1:8" x14ac:dyDescent="0.4">
      <c r="A8" s="1">
        <v>114</v>
      </c>
      <c r="B8" s="1">
        <v>130</v>
      </c>
      <c r="C8" s="1"/>
      <c r="D8" s="1"/>
      <c r="E8" s="1"/>
      <c r="F8" s="1"/>
      <c r="G8" s="1"/>
      <c r="H8" s="1"/>
    </row>
    <row r="9" spans="1:8" x14ac:dyDescent="0.4">
      <c r="A9" s="1">
        <v>118</v>
      </c>
      <c r="B9" s="1">
        <v>134</v>
      </c>
      <c r="C9" s="1"/>
      <c r="D9" s="1" t="s">
        <v>1</v>
      </c>
      <c r="E9" s="4"/>
      <c r="F9" s="1"/>
      <c r="G9" s="1" t="s">
        <v>2</v>
      </c>
      <c r="H9" s="4"/>
    </row>
    <row r="10" spans="1:8" x14ac:dyDescent="0.4">
      <c r="A10" s="1">
        <v>183</v>
      </c>
      <c r="B10" s="1">
        <v>152</v>
      </c>
      <c r="C10" s="1"/>
      <c r="D10" s="1"/>
      <c r="E10" s="1"/>
      <c r="F10" s="1"/>
      <c r="G10" s="1"/>
      <c r="H10" s="1"/>
    </row>
    <row r="11" spans="1:8" x14ac:dyDescent="0.4">
      <c r="A11" s="1">
        <v>155</v>
      </c>
      <c r="B11" s="1">
        <v>139</v>
      </c>
      <c r="C11" s="1"/>
      <c r="D11" s="1"/>
      <c r="E11" s="1"/>
      <c r="F11" s="1"/>
      <c r="G11" s="1"/>
      <c r="H11" s="1"/>
    </row>
    <row r="21" spans="9:9" x14ac:dyDescent="0.4">
      <c r="I21" s="1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4"/>
  <sheetViews>
    <sheetView zoomScaleNormal="100" workbookViewId="0"/>
  </sheetViews>
  <sheetFormatPr defaultRowHeight="13.5" x14ac:dyDescent="0.4"/>
  <cols>
    <col min="1" max="1" width="15.625" style="9" customWidth="1"/>
    <col min="2" max="3" width="22.625" style="2" customWidth="1"/>
    <col min="4" max="16384" width="9" style="2"/>
  </cols>
  <sheetData>
    <row r="1" spans="1:4" s="8" customFormat="1" ht="15.75" customHeight="1" x14ac:dyDescent="0.4">
      <c r="A1" s="7"/>
      <c r="B1" s="7" t="s">
        <v>12</v>
      </c>
      <c r="C1" s="7" t="s">
        <v>13</v>
      </c>
      <c r="D1" s="5" t="s">
        <v>5</v>
      </c>
    </row>
    <row r="2" spans="1:4" x14ac:dyDescent="0.4">
      <c r="A2" s="7" t="s">
        <v>14</v>
      </c>
      <c r="B2" s="1">
        <v>72</v>
      </c>
      <c r="C2" s="10">
        <f>D2-B2</f>
        <v>163</v>
      </c>
      <c r="D2" s="1">
        <v>235</v>
      </c>
    </row>
    <row r="3" spans="1:4" x14ac:dyDescent="0.4">
      <c r="A3" s="7" t="s">
        <v>15</v>
      </c>
      <c r="B3" s="1">
        <v>52</v>
      </c>
      <c r="C3" s="10">
        <f>D3-B3</f>
        <v>98</v>
      </c>
      <c r="D3" s="1">
        <v>150</v>
      </c>
    </row>
    <row r="4" spans="1:4" x14ac:dyDescent="0.4">
      <c r="A4" s="7"/>
      <c r="B4" s="1"/>
      <c r="C4" s="6"/>
      <c r="D4" s="1"/>
    </row>
    <row r="5" spans="1:4" x14ac:dyDescent="0.4">
      <c r="A5" s="7" t="s">
        <v>6</v>
      </c>
      <c r="B5" s="4">
        <f>B2/D2</f>
        <v>0.30638297872340425</v>
      </c>
      <c r="C5" s="6"/>
      <c r="D5" s="1"/>
    </row>
    <row r="6" spans="1:4" x14ac:dyDescent="0.4">
      <c r="A6" s="7" t="s">
        <v>16</v>
      </c>
      <c r="B6" s="4">
        <f>B3/D3</f>
        <v>0.34666666666666668</v>
      </c>
      <c r="C6" s="6"/>
      <c r="D6" s="1"/>
    </row>
    <row r="7" spans="1:4" x14ac:dyDescent="0.4">
      <c r="A7" s="7"/>
      <c r="B7" s="1"/>
      <c r="C7" s="6"/>
      <c r="D7" s="1"/>
    </row>
    <row r="8" spans="1:4" x14ac:dyDescent="0.4">
      <c r="A8" s="7" t="s">
        <v>8</v>
      </c>
      <c r="B8" s="4">
        <f>(B2+B3)/(D2+D3)</f>
        <v>0.32207792207792207</v>
      </c>
      <c r="C8" s="6"/>
      <c r="D8" s="1"/>
    </row>
    <row r="9" spans="1:4" x14ac:dyDescent="0.4">
      <c r="A9" s="7"/>
      <c r="B9" s="1"/>
      <c r="C9" s="6"/>
      <c r="D9" s="1"/>
    </row>
    <row r="10" spans="1:4" x14ac:dyDescent="0.4">
      <c r="A10" s="7" t="s">
        <v>11</v>
      </c>
      <c r="B10" s="4">
        <f>_xlfn.NORM.S.INV(0.975)</f>
        <v>1.9599639845400536</v>
      </c>
      <c r="C10" s="1"/>
      <c r="D10" s="1"/>
    </row>
    <row r="11" spans="1:4" x14ac:dyDescent="0.4">
      <c r="A11" s="7"/>
      <c r="B11" s="1"/>
      <c r="C11" s="1"/>
      <c r="D11" s="1"/>
    </row>
    <row r="12" spans="1:4" x14ac:dyDescent="0.4">
      <c r="A12" s="7" t="s">
        <v>1</v>
      </c>
      <c r="B12" s="4">
        <f>B5-B6-B10*((1/D2+1/D3)*B8*(1-B8))^0.5</f>
        <v>-0.13599632056083258</v>
      </c>
      <c r="C12" s="1"/>
      <c r="D12" s="1"/>
    </row>
    <row r="13" spans="1:4" x14ac:dyDescent="0.4">
      <c r="A13" s="7"/>
      <c r="B13" s="1"/>
      <c r="C13" s="1"/>
      <c r="D13" s="1"/>
    </row>
    <row r="14" spans="1:4" x14ac:dyDescent="0.4">
      <c r="A14" s="7" t="s">
        <v>9</v>
      </c>
      <c r="B14" s="4">
        <f>B5-B6+B10*((1/D2+1/D3)*B8*(1-B8))^0.5</f>
        <v>5.5428944674307729E-2</v>
      </c>
      <c r="C14" s="1"/>
      <c r="D14" s="1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4"/>
  <sheetViews>
    <sheetView zoomScaleNormal="100" workbookViewId="0">
      <selection activeCell="B5" sqref="B5"/>
    </sheetView>
  </sheetViews>
  <sheetFormatPr defaultRowHeight="13.5" x14ac:dyDescent="0.4"/>
  <cols>
    <col min="1" max="1" width="15.625" style="7" customWidth="1"/>
    <col min="2" max="2" width="18.625" style="1" bestFit="1" customWidth="1"/>
    <col min="3" max="3" width="22.625" style="1" customWidth="1"/>
    <col min="4" max="4" width="9" style="1" customWidth="1"/>
    <col min="5" max="7" width="9" style="1"/>
    <col min="8" max="11" width="9" style="1" customWidth="1"/>
    <col min="12" max="16384" width="9" style="1"/>
  </cols>
  <sheetData>
    <row r="1" spans="1:15" x14ac:dyDescent="0.4">
      <c r="B1" s="7" t="s">
        <v>17</v>
      </c>
      <c r="C1" s="7" t="s">
        <v>18</v>
      </c>
      <c r="D1" s="5" t="s">
        <v>5</v>
      </c>
      <c r="J1" s="6"/>
    </row>
    <row r="2" spans="1:15" x14ac:dyDescent="0.4">
      <c r="A2" s="7" t="s">
        <v>14</v>
      </c>
      <c r="B2" s="1">
        <v>53</v>
      </c>
      <c r="C2" s="10">
        <f>D2-B2</f>
        <v>241</v>
      </c>
      <c r="D2" s="1">
        <v>294</v>
      </c>
      <c r="M2" s="6"/>
      <c r="O2" s="6"/>
    </row>
    <row r="3" spans="1:15" x14ac:dyDescent="0.4">
      <c r="A3" s="7" t="s">
        <v>15</v>
      </c>
      <c r="B3" s="1">
        <v>25</v>
      </c>
      <c r="C3" s="10">
        <f>D3-B3</f>
        <v>97</v>
      </c>
      <c r="D3" s="1">
        <v>122</v>
      </c>
      <c r="M3" s="6"/>
      <c r="O3" s="6"/>
    </row>
    <row r="4" spans="1:15" x14ac:dyDescent="0.4">
      <c r="C4" s="6"/>
      <c r="M4" s="6"/>
      <c r="O4" s="6"/>
    </row>
    <row r="5" spans="1:15" x14ac:dyDescent="0.4">
      <c r="A5" s="7" t="s">
        <v>6</v>
      </c>
      <c r="B5" s="4"/>
      <c r="C5" s="6"/>
      <c r="O5" s="6"/>
    </row>
    <row r="6" spans="1:15" x14ac:dyDescent="0.4">
      <c r="A6" s="7" t="s">
        <v>16</v>
      </c>
      <c r="B6" s="4"/>
      <c r="C6" s="6"/>
      <c r="M6" s="6"/>
      <c r="O6" s="6"/>
    </row>
    <row r="7" spans="1:15" x14ac:dyDescent="0.4">
      <c r="C7" s="6"/>
      <c r="J7" s="6"/>
    </row>
    <row r="8" spans="1:15" x14ac:dyDescent="0.4">
      <c r="A8" s="7" t="s">
        <v>8</v>
      </c>
      <c r="B8" s="4"/>
      <c r="C8" s="6"/>
    </row>
    <row r="9" spans="1:15" x14ac:dyDescent="0.4">
      <c r="C9" s="6"/>
    </row>
    <row r="10" spans="1:15" x14ac:dyDescent="0.4">
      <c r="A10" s="7" t="s">
        <v>11</v>
      </c>
      <c r="B10" s="4"/>
    </row>
    <row r="12" spans="1:15" x14ac:dyDescent="0.4">
      <c r="A12" s="7" t="s">
        <v>1</v>
      </c>
      <c r="B12" s="4"/>
    </row>
    <row r="14" spans="1:15" x14ac:dyDescent="0.4">
      <c r="A14" s="7" t="s">
        <v>9</v>
      </c>
      <c r="B14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9.1</vt:lpstr>
      <vt:lpstr>9.2</vt:lpstr>
      <vt:lpstr>例題9.1</vt:lpstr>
      <vt:lpstr>演習9.1</vt:lpstr>
      <vt:lpstr>例題9.2</vt:lpstr>
      <vt:lpstr>演習9.2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Sadao</dc:creator>
  <cp:lastModifiedBy>user35</cp:lastModifiedBy>
  <dcterms:created xsi:type="dcterms:W3CDTF">2019-12-24T20:27:53Z</dcterms:created>
  <dcterms:modified xsi:type="dcterms:W3CDTF">2020-07-08T07:47:17Z</dcterms:modified>
</cp:coreProperties>
</file>